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anny Birdsall\Documents\NewBird\Palm Springs\"/>
    </mc:Choice>
  </mc:AlternateContent>
  <bookViews>
    <workbookView xWindow="0" yWindow="0" windowWidth="28800" windowHeight="14235" tabRatio="735" firstSheet="1" activeTab="4"/>
  </bookViews>
  <sheets>
    <sheet name="Dashboard" sheetId="18" state="hidden" r:id="rId1"/>
    <sheet name="Rules &amp; Prize Pool" sheetId="13" r:id="rId2"/>
    <sheet name="Game Details" sheetId="22" r:id="rId3"/>
    <sheet name="Pairings" sheetId="11" r:id="rId4"/>
    <sheet name="Score Cards" sheetId="7" r:id="rId5"/>
    <sheet name="Contact-Player Info" sheetId="21" r:id="rId6"/>
    <sheet name="Pvt_CupPts" sheetId="16" state="hidden" r:id="rId7"/>
    <sheet name="Pvt_DTeam" sheetId="17" state="hidden" r:id="rId8"/>
    <sheet name="Pvt_ETeam" sheetId="19" state="hidden" r:id="rId9"/>
    <sheet name="Pvt_MTeam" sheetId="20" state="hidden" r:id="rId10"/>
    <sheet name="ScoringData" sheetId="15" state="hidden" r:id="rId11"/>
  </sheets>
  <definedNames>
    <definedName name="_xlnm._FilterDatabase" localSheetId="4" hidden="1">'Contact-Player Info'!#REF!</definedName>
  </definedNames>
  <calcPr calcId="152511"/>
  <pivotCaches>
    <pivotCache cacheId="11" r:id="rId12"/>
  </pivotCaches>
</workbook>
</file>

<file path=xl/calcChain.xml><?xml version="1.0" encoding="utf-8"?>
<calcChain xmlns="http://schemas.openxmlformats.org/spreadsheetml/2006/main">
  <c r="AN6" i="7" l="1"/>
  <c r="AP27" i="7"/>
  <c r="AQ27" i="7" s="1"/>
  <c r="AP20" i="7"/>
  <c r="AQ20" i="7" s="1"/>
  <c r="AP25" i="7"/>
  <c r="AQ25" i="7" s="1"/>
  <c r="AP24" i="7"/>
  <c r="AQ24" i="7" s="1"/>
  <c r="AP18" i="7"/>
  <c r="AQ18" i="7" s="1"/>
  <c r="AP30" i="7"/>
  <c r="AQ30" i="7" s="1"/>
  <c r="AP16" i="7"/>
  <c r="AQ16" i="7" s="1"/>
  <c r="AP19" i="7"/>
  <c r="AQ19" i="7" s="1"/>
  <c r="AP31" i="7"/>
  <c r="AQ31" i="7" s="1"/>
  <c r="AP21" i="7"/>
  <c r="AQ21" i="7" s="1"/>
  <c r="AP28" i="7"/>
  <c r="AQ28" i="7" s="1"/>
  <c r="AP17" i="7"/>
  <c r="AQ17" i="7" s="1"/>
  <c r="AP29" i="7"/>
  <c r="AQ29" i="7" s="1"/>
  <c r="AP23" i="7"/>
  <c r="AQ23" i="7" s="1"/>
  <c r="AP22" i="7"/>
  <c r="AQ22" i="7" s="1"/>
  <c r="AP26" i="7"/>
  <c r="AQ26" i="7" s="1"/>
  <c r="Y119" i="7"/>
  <c r="Z119" i="7"/>
  <c r="Y120" i="7"/>
  <c r="Z120" i="7"/>
  <c r="Y121" i="7"/>
  <c r="Z121" i="7"/>
  <c r="Y122" i="7"/>
  <c r="Z122" i="7"/>
  <c r="Y123" i="7"/>
  <c r="Z123" i="7"/>
  <c r="Y124" i="7"/>
  <c r="Z124" i="7"/>
  <c r="Y125" i="7"/>
  <c r="Z125" i="7"/>
  <c r="Y126" i="7"/>
  <c r="Z126" i="7"/>
  <c r="Y127" i="7"/>
  <c r="Z127" i="7"/>
  <c r="Y128" i="7"/>
  <c r="Z128" i="7"/>
  <c r="Y129" i="7"/>
  <c r="Z129" i="7"/>
  <c r="Y130" i="7"/>
  <c r="Z130" i="7"/>
  <c r="Y131" i="7"/>
  <c r="Z131" i="7"/>
  <c r="Y132" i="7"/>
  <c r="Z132" i="7"/>
  <c r="Y133" i="7"/>
  <c r="Z133" i="7"/>
  <c r="Y134" i="7"/>
  <c r="Z134" i="7"/>
  <c r="Y143" i="7"/>
  <c r="Z143" i="7"/>
  <c r="Y144" i="7"/>
  <c r="Z144" i="7"/>
  <c r="Y145" i="7"/>
  <c r="Z145" i="7" s="1"/>
  <c r="Y146" i="7"/>
  <c r="Z146" i="7" s="1"/>
  <c r="Y147" i="7"/>
  <c r="Z147" i="7"/>
  <c r="Y148" i="7"/>
  <c r="Z148" i="7"/>
  <c r="Y149" i="7"/>
  <c r="Z149" i="7"/>
  <c r="Y150" i="7"/>
  <c r="Z150" i="7" s="1"/>
  <c r="Y151" i="7"/>
  <c r="Z151" i="7" s="1"/>
  <c r="Y152" i="7"/>
  <c r="Z152" i="7"/>
  <c r="Y153" i="7"/>
  <c r="Z153" i="7" s="1"/>
  <c r="Y154" i="7"/>
  <c r="Z154" i="7" s="1"/>
  <c r="Y155" i="7"/>
  <c r="Z155" i="7" s="1"/>
  <c r="Y156" i="7"/>
  <c r="Z156" i="7" s="1"/>
  <c r="Y157" i="7"/>
  <c r="Z157" i="7"/>
  <c r="Y142" i="7"/>
  <c r="Z142" i="7" s="1"/>
  <c r="AN9" i="7"/>
  <c r="AN8" i="7"/>
  <c r="AN7" i="7"/>
  <c r="W162" i="7" l="1"/>
  <c r="X162" i="7"/>
  <c r="W140" i="7"/>
  <c r="W117" i="7"/>
  <c r="X140" i="7"/>
  <c r="X117" i="7"/>
  <c r="Y162" i="7" l="1"/>
  <c r="Y117" i="7"/>
  <c r="Y140" i="7"/>
  <c r="W94" i="7"/>
  <c r="Y94" i="7" s="1"/>
  <c r="W72" i="7"/>
  <c r="Y72" i="7" s="1"/>
  <c r="W49" i="7"/>
  <c r="Y49" i="7" s="1"/>
  <c r="W27" i="7"/>
  <c r="Y27" i="7" s="1"/>
  <c r="AC9" i="7" l="1"/>
  <c r="AC10" i="7"/>
  <c r="AC11" i="7"/>
  <c r="AC12" i="7"/>
  <c r="AC13" i="7"/>
  <c r="AC14" i="7"/>
  <c r="AC15" i="7"/>
  <c r="AC16" i="7"/>
  <c r="AC17" i="7"/>
  <c r="AC18" i="7"/>
  <c r="AC19" i="7"/>
  <c r="AC20" i="7"/>
  <c r="AC21" i="7"/>
  <c r="AC22" i="7"/>
  <c r="AC8" i="7"/>
  <c r="X5" i="7"/>
  <c r="W5" i="7"/>
  <c r="E13" i="15" l="1"/>
  <c r="C2" i="15"/>
  <c r="C8" i="15"/>
  <c r="C14" i="15"/>
  <c r="C20" i="15"/>
  <c r="C26" i="15"/>
  <c r="C32" i="15"/>
  <c r="C62" i="15"/>
  <c r="C68" i="15"/>
  <c r="C74" i="15"/>
  <c r="C80" i="15"/>
  <c r="C86" i="15"/>
  <c r="C92" i="15"/>
  <c r="C3" i="15"/>
  <c r="C9" i="15"/>
  <c r="C15" i="15"/>
  <c r="C21" i="15"/>
  <c r="C27" i="15"/>
  <c r="C33" i="15"/>
  <c r="C63" i="15"/>
  <c r="C69" i="15"/>
  <c r="C75" i="15"/>
  <c r="C81" i="15"/>
  <c r="C87" i="15"/>
  <c r="C93" i="15"/>
  <c r="C4" i="15"/>
  <c r="C10" i="15"/>
  <c r="C16" i="15"/>
  <c r="C22" i="15"/>
  <c r="C28" i="15"/>
  <c r="C34" i="15"/>
  <c r="C64" i="15"/>
  <c r="C70" i="15"/>
  <c r="C76" i="15"/>
  <c r="C82" i="15"/>
  <c r="C88" i="15"/>
  <c r="C94" i="15"/>
  <c r="C38" i="15"/>
  <c r="C39" i="15"/>
  <c r="C40" i="15"/>
  <c r="C41" i="15"/>
  <c r="C42" i="15"/>
  <c r="C43" i="15"/>
  <c r="C44" i="15"/>
  <c r="C45" i="15"/>
  <c r="C46" i="15"/>
  <c r="C47" i="15"/>
  <c r="C48" i="15"/>
  <c r="C49" i="15"/>
  <c r="C50" i="15"/>
  <c r="C51" i="15"/>
  <c r="C52" i="15"/>
  <c r="C53" i="15"/>
  <c r="C54" i="15"/>
  <c r="C55" i="15"/>
  <c r="C56" i="15"/>
  <c r="C57" i="15"/>
  <c r="C58" i="15"/>
  <c r="C59" i="15"/>
  <c r="C60" i="15"/>
  <c r="C61" i="15"/>
  <c r="C5" i="15"/>
  <c r="C11" i="15"/>
  <c r="C17" i="15"/>
  <c r="C23" i="15"/>
  <c r="C29" i="15"/>
  <c r="C35" i="15"/>
  <c r="C65" i="15"/>
  <c r="C71" i="15"/>
  <c r="C77" i="15"/>
  <c r="C83" i="15"/>
  <c r="C89" i="15"/>
  <c r="C95" i="15"/>
  <c r="C6" i="15"/>
  <c r="C12" i="15"/>
  <c r="C18" i="15"/>
  <c r="C24" i="15"/>
  <c r="C30" i="15"/>
  <c r="C36" i="15"/>
  <c r="C66" i="15"/>
  <c r="C72" i="15"/>
  <c r="C78" i="15"/>
  <c r="C84" i="15"/>
  <c r="C90" i="15"/>
  <c r="C96" i="15"/>
  <c r="C7" i="15"/>
  <c r="C13" i="15"/>
  <c r="C19" i="15"/>
  <c r="C25" i="15"/>
  <c r="C31" i="15"/>
  <c r="C37" i="15"/>
  <c r="C67" i="15"/>
  <c r="C73" i="15"/>
  <c r="C79" i="15"/>
  <c r="C85" i="15"/>
  <c r="C91" i="15"/>
  <c r="C97" i="15"/>
  <c r="I12" i="15"/>
  <c r="I18" i="15"/>
  <c r="I24" i="15"/>
  <c r="I30" i="15"/>
  <c r="I36" i="15"/>
  <c r="I66" i="15"/>
  <c r="I72" i="15"/>
  <c r="I78" i="15"/>
  <c r="I84" i="15"/>
  <c r="I90" i="15"/>
  <c r="I96" i="15"/>
  <c r="I6" i="15"/>
  <c r="I11" i="15"/>
  <c r="I17" i="15"/>
  <c r="I23" i="15"/>
  <c r="I29" i="15"/>
  <c r="I35" i="15"/>
  <c r="I65" i="15"/>
  <c r="I71" i="15"/>
  <c r="I77" i="15"/>
  <c r="I83" i="15"/>
  <c r="I89" i="15"/>
  <c r="I95" i="15"/>
  <c r="I5" i="15"/>
  <c r="I51" i="15"/>
  <c r="I52" i="15"/>
  <c r="I53" i="15"/>
  <c r="I54" i="15"/>
  <c r="I55" i="15"/>
  <c r="I56" i="15"/>
  <c r="I57" i="15"/>
  <c r="I58" i="15"/>
  <c r="I59" i="15"/>
  <c r="I60" i="15"/>
  <c r="I61" i="15"/>
  <c r="I50" i="15"/>
  <c r="I39" i="15"/>
  <c r="I40" i="15"/>
  <c r="I41" i="15"/>
  <c r="I42" i="15"/>
  <c r="I43" i="15"/>
  <c r="I44" i="15"/>
  <c r="I45" i="15"/>
  <c r="I46" i="15"/>
  <c r="I47" i="15"/>
  <c r="I48" i="15"/>
  <c r="I49" i="15"/>
  <c r="I38" i="15"/>
  <c r="I10" i="15"/>
  <c r="I16" i="15"/>
  <c r="I22" i="15"/>
  <c r="I28" i="15"/>
  <c r="I34" i="15"/>
  <c r="I64" i="15"/>
  <c r="I70" i="15"/>
  <c r="I76" i="15"/>
  <c r="I82" i="15"/>
  <c r="I88" i="15"/>
  <c r="I94" i="15"/>
  <c r="I4" i="15"/>
  <c r="I9" i="15"/>
  <c r="I15" i="15"/>
  <c r="I21" i="15"/>
  <c r="I27" i="15"/>
  <c r="I33" i="15"/>
  <c r="I63" i="15"/>
  <c r="I69" i="15"/>
  <c r="I75" i="15"/>
  <c r="I81" i="15"/>
  <c r="I87" i="15"/>
  <c r="I93" i="15"/>
  <c r="I3" i="15"/>
  <c r="B2" i="15"/>
  <c r="B3" i="15"/>
  <c r="B4" i="15"/>
  <c r="B38" i="15"/>
  <c r="B50" i="15"/>
  <c r="B5" i="15"/>
  <c r="B6" i="15"/>
  <c r="B7" i="15"/>
  <c r="B8" i="15"/>
  <c r="B9" i="15"/>
  <c r="B10" i="15"/>
  <c r="B39" i="15"/>
  <c r="B51" i="15"/>
  <c r="B11" i="15"/>
  <c r="B12" i="15"/>
  <c r="B13" i="15"/>
  <c r="B14" i="15"/>
  <c r="B15" i="15"/>
  <c r="B16" i="15"/>
  <c r="B40" i="15"/>
  <c r="B52" i="15"/>
  <c r="B17" i="15"/>
  <c r="B18" i="15"/>
  <c r="B19" i="15"/>
  <c r="B20" i="15"/>
  <c r="B21" i="15"/>
  <c r="B22" i="15"/>
  <c r="B41" i="15"/>
  <c r="B53" i="15"/>
  <c r="B23" i="15"/>
  <c r="B24" i="15"/>
  <c r="B25" i="15"/>
  <c r="B26" i="15"/>
  <c r="B27" i="15"/>
  <c r="B28" i="15"/>
  <c r="B42" i="15"/>
  <c r="B54" i="15"/>
  <c r="B29" i="15"/>
  <c r="B30" i="15"/>
  <c r="B31" i="15"/>
  <c r="B32" i="15"/>
  <c r="B33" i="15"/>
  <c r="B34" i="15"/>
  <c r="B43" i="15"/>
  <c r="B55" i="15"/>
  <c r="B35" i="15"/>
  <c r="B36" i="15"/>
  <c r="B37" i="15"/>
  <c r="B62" i="15"/>
  <c r="B63" i="15"/>
  <c r="B64" i="15"/>
  <c r="B44" i="15"/>
  <c r="B56" i="15"/>
  <c r="B65" i="15"/>
  <c r="B66" i="15"/>
  <c r="B67" i="15"/>
  <c r="B68" i="15"/>
  <c r="B69" i="15"/>
  <c r="B70" i="15"/>
  <c r="B45" i="15"/>
  <c r="B57" i="15"/>
  <c r="B71" i="15"/>
  <c r="B72" i="15"/>
  <c r="B73" i="15"/>
  <c r="B74" i="15"/>
  <c r="B75" i="15"/>
  <c r="B76" i="15"/>
  <c r="B46" i="15"/>
  <c r="B58" i="15"/>
  <c r="B77" i="15"/>
  <c r="B78" i="15"/>
  <c r="B79" i="15"/>
  <c r="B80" i="15"/>
  <c r="B81" i="15"/>
  <c r="B82" i="15"/>
  <c r="B47" i="15"/>
  <c r="B59" i="15"/>
  <c r="B83" i="15"/>
  <c r="B84" i="15"/>
  <c r="B85" i="15"/>
  <c r="B86" i="15"/>
  <c r="B87" i="15"/>
  <c r="B88" i="15"/>
  <c r="B48" i="15"/>
  <c r="B60" i="15"/>
  <c r="B89" i="15"/>
  <c r="B90" i="15"/>
  <c r="B91" i="15"/>
  <c r="B92" i="15"/>
  <c r="B93" i="15"/>
  <c r="B94" i="15"/>
  <c r="B49" i="15"/>
  <c r="B61" i="15"/>
  <c r="B95" i="15"/>
  <c r="B96" i="15"/>
  <c r="B97" i="15"/>
  <c r="E49" i="15"/>
  <c r="E41" i="15"/>
  <c r="E45" i="15"/>
  <c r="E43" i="15"/>
  <c r="E38" i="15"/>
  <c r="E47" i="15"/>
  <c r="E40" i="15"/>
  <c r="E44" i="15"/>
  <c r="E42" i="15"/>
  <c r="E46" i="15"/>
  <c r="E48" i="15"/>
  <c r="E39" i="15"/>
  <c r="E58" i="15"/>
  <c r="G58" i="15"/>
  <c r="H58" i="15" s="1"/>
  <c r="E51" i="15"/>
  <c r="F51" i="15"/>
  <c r="E50" i="15"/>
  <c r="G50" i="15"/>
  <c r="H50" i="15" s="1"/>
  <c r="E55" i="15"/>
  <c r="G55" i="15"/>
  <c r="H55" i="15" s="1"/>
  <c r="E61" i="15"/>
  <c r="F61" i="15"/>
  <c r="E59" i="15"/>
  <c r="G59" i="15"/>
  <c r="H59" i="15" s="1"/>
  <c r="E52" i="15"/>
  <c r="G52" i="15"/>
  <c r="H52" i="15" s="1"/>
  <c r="E57" i="15"/>
  <c r="F57" i="15"/>
  <c r="E60" i="15"/>
  <c r="G60" i="15"/>
  <c r="H60" i="15" s="1"/>
  <c r="E56" i="15"/>
  <c r="F56" i="15"/>
  <c r="E54" i="15"/>
  <c r="G54" i="15"/>
  <c r="H54" i="15" s="1"/>
  <c r="E53" i="15"/>
  <c r="F53" i="15"/>
  <c r="F52" i="15"/>
  <c r="G41" i="15"/>
  <c r="H41" i="15" s="1"/>
  <c r="F41" i="15"/>
  <c r="F46" i="15"/>
  <c r="G46" i="15"/>
  <c r="H46" i="15" s="1"/>
  <c r="F47" i="15"/>
  <c r="G47" i="15"/>
  <c r="H47" i="15" s="1"/>
  <c r="F44" i="15"/>
  <c r="G44" i="15"/>
  <c r="H44" i="15" s="1"/>
  <c r="F48" i="15"/>
  <c r="G48" i="15"/>
  <c r="H48" i="15" s="1"/>
  <c r="F40" i="15"/>
  <c r="G40" i="15"/>
  <c r="H40" i="15" s="1"/>
  <c r="G45" i="15"/>
  <c r="H45" i="15" s="1"/>
  <c r="F45" i="15"/>
  <c r="F49" i="15"/>
  <c r="G49" i="15"/>
  <c r="H49" i="15" s="1"/>
  <c r="F43" i="15"/>
  <c r="G43" i="15"/>
  <c r="H43" i="15" s="1"/>
  <c r="F42" i="15"/>
  <c r="G42" i="15"/>
  <c r="H42" i="15" s="1"/>
  <c r="F38" i="15"/>
  <c r="G38" i="15"/>
  <c r="H38" i="15" s="1"/>
  <c r="F39" i="15"/>
  <c r="G39" i="15"/>
  <c r="H39" i="15" s="1"/>
  <c r="G53" i="15"/>
  <c r="H53" i="15" s="1"/>
  <c r="G61" i="15"/>
  <c r="H61" i="15" s="1"/>
  <c r="F55" i="15"/>
  <c r="F58" i="15"/>
  <c r="G56" i="15"/>
  <c r="H56" i="15" s="1"/>
  <c r="G51" i="15"/>
  <c r="H51" i="15" s="1"/>
  <c r="G57" i="15"/>
  <c r="H57" i="15" s="1"/>
  <c r="F59" i="15"/>
  <c r="F60" i="15"/>
  <c r="F54" i="15"/>
  <c r="F50" i="15"/>
  <c r="E83" i="15"/>
  <c r="G83" i="15"/>
  <c r="H83" i="15" s="1"/>
  <c r="E77" i="15"/>
  <c r="F77" i="15"/>
  <c r="E5" i="15"/>
  <c r="G5" i="15"/>
  <c r="H5" i="15" s="1"/>
  <c r="E35" i="15"/>
  <c r="G35" i="15"/>
  <c r="H35" i="15" s="1"/>
  <c r="E89" i="15"/>
  <c r="F89" i="15"/>
  <c r="E71" i="15"/>
  <c r="F71" i="15"/>
  <c r="E23" i="15"/>
  <c r="G23" i="15"/>
  <c r="H23" i="15" s="1"/>
  <c r="E95" i="15"/>
  <c r="G95" i="15"/>
  <c r="H95" i="15" s="1"/>
  <c r="E17" i="15"/>
  <c r="G17" i="15"/>
  <c r="H17" i="15" s="1"/>
  <c r="E65" i="15"/>
  <c r="F65" i="15"/>
  <c r="E11" i="15"/>
  <c r="G11" i="15"/>
  <c r="H11" i="15" s="1"/>
  <c r="E29" i="15"/>
  <c r="G29" i="15"/>
  <c r="H29" i="15" s="1"/>
  <c r="E82" i="15"/>
  <c r="F82" i="15"/>
  <c r="E70" i="15"/>
  <c r="F70" i="15"/>
  <c r="E88" i="15"/>
  <c r="F88" i="15"/>
  <c r="E64" i="15"/>
  <c r="F64" i="15"/>
  <c r="E16" i="15"/>
  <c r="F16" i="15"/>
  <c r="E94" i="15"/>
  <c r="F94" i="15"/>
  <c r="E34" i="15"/>
  <c r="F34" i="15"/>
  <c r="E4" i="15"/>
  <c r="F4" i="15"/>
  <c r="E76" i="15"/>
  <c r="F76" i="15"/>
  <c r="E28" i="15"/>
  <c r="F28" i="15"/>
  <c r="E10" i="15"/>
  <c r="F10" i="15"/>
  <c r="E22" i="15"/>
  <c r="F22" i="15"/>
  <c r="E68" i="15"/>
  <c r="G68" i="15" s="1"/>
  <c r="H68" i="15" s="1"/>
  <c r="E74" i="15"/>
  <c r="E14" i="15"/>
  <c r="G14" i="15" s="1"/>
  <c r="H14" i="15" s="1"/>
  <c r="E86" i="15"/>
  <c r="G86" i="15" s="1"/>
  <c r="H86" i="15" s="1"/>
  <c r="E2" i="15"/>
  <c r="G2" i="15"/>
  <c r="H2" i="15" s="1"/>
  <c r="E26" i="15"/>
  <c r="G26" i="15" s="1"/>
  <c r="H26" i="15" s="1"/>
  <c r="E80" i="15"/>
  <c r="G80" i="15" s="1"/>
  <c r="H80" i="15" s="1"/>
  <c r="E62" i="15"/>
  <c r="F62" i="15"/>
  <c r="E32" i="15"/>
  <c r="G32" i="15" s="1"/>
  <c r="H32" i="15" s="1"/>
  <c r="E20" i="15"/>
  <c r="F20" i="15" s="1"/>
  <c r="E8" i="15"/>
  <c r="E92" i="15"/>
  <c r="G92" i="15" s="1"/>
  <c r="H92" i="15" s="1"/>
  <c r="E19" i="15"/>
  <c r="F19" i="15" s="1"/>
  <c r="E7" i="15"/>
  <c r="F7" i="15" s="1"/>
  <c r="E37" i="15"/>
  <c r="G37" i="15" s="1"/>
  <c r="H37" i="15" s="1"/>
  <c r="E31" i="15"/>
  <c r="F31" i="15" s="1"/>
  <c r="E36" i="15"/>
  <c r="G36" i="15"/>
  <c r="H36" i="15" s="1"/>
  <c r="E66" i="15"/>
  <c r="G66" i="15"/>
  <c r="H66" i="15" s="1"/>
  <c r="E96" i="15"/>
  <c r="F96" i="15"/>
  <c r="E84" i="15"/>
  <c r="F84" i="15"/>
  <c r="E12" i="15"/>
  <c r="F12" i="15"/>
  <c r="E90" i="15"/>
  <c r="G90" i="15"/>
  <c r="H90" i="15" s="1"/>
  <c r="E72" i="15"/>
  <c r="F72" i="15"/>
  <c r="E30" i="15"/>
  <c r="F30" i="15"/>
  <c r="E6" i="15"/>
  <c r="G6" i="15"/>
  <c r="H6" i="15" s="1"/>
  <c r="E24" i="15"/>
  <c r="G24" i="15"/>
  <c r="H24" i="15" s="1"/>
  <c r="E18" i="15"/>
  <c r="G18" i="15"/>
  <c r="H18" i="15" s="1"/>
  <c r="E78" i="15"/>
  <c r="G78" i="15"/>
  <c r="H78" i="15" s="1"/>
  <c r="F68" i="15"/>
  <c r="F83" i="15"/>
  <c r="G4" i="15"/>
  <c r="H4" i="15" s="1"/>
  <c r="F36" i="15"/>
  <c r="G28" i="15"/>
  <c r="H28" i="15" s="1"/>
  <c r="F17" i="15"/>
  <c r="F35" i="15"/>
  <c r="G34" i="15"/>
  <c r="H34" i="15" s="1"/>
  <c r="G22" i="15"/>
  <c r="H22" i="15" s="1"/>
  <c r="G77" i="15"/>
  <c r="H77" i="15" s="1"/>
  <c r="F95" i="15"/>
  <c r="F14" i="15"/>
  <c r="F2" i="15"/>
  <c r="G76" i="15"/>
  <c r="H76" i="15" s="1"/>
  <c r="F92" i="15"/>
  <c r="G62" i="15"/>
  <c r="H62" i="15" s="1"/>
  <c r="G70" i="15"/>
  <c r="H70" i="15" s="1"/>
  <c r="G64" i="15"/>
  <c r="H64" i="15" s="1"/>
  <c r="G94" i="15"/>
  <c r="H94" i="15" s="1"/>
  <c r="F6" i="15"/>
  <c r="G16" i="15"/>
  <c r="H16" i="15" s="1"/>
  <c r="G88" i="15"/>
  <c r="H88" i="15" s="1"/>
  <c r="F29" i="15"/>
  <c r="G31" i="15"/>
  <c r="H31" i="15" s="1"/>
  <c r="G12" i="15"/>
  <c r="H12" i="15" s="1"/>
  <c r="G72" i="15"/>
  <c r="H72" i="15" s="1"/>
  <c r="F90" i="15"/>
  <c r="F24" i="15"/>
  <c r="G89" i="15"/>
  <c r="H89" i="15" s="1"/>
  <c r="F11" i="15"/>
  <c r="G65" i="15"/>
  <c r="H65" i="15" s="1"/>
  <c r="F23" i="15"/>
  <c r="F5" i="15"/>
  <c r="G71" i="15"/>
  <c r="H71" i="15" s="1"/>
  <c r="G10" i="15"/>
  <c r="H10" i="15" s="1"/>
  <c r="G82" i="15"/>
  <c r="H82" i="15" s="1"/>
  <c r="G96" i="15"/>
  <c r="H96" i="15" s="1"/>
  <c r="F18" i="15"/>
  <c r="F78" i="15"/>
  <c r="F66" i="15"/>
  <c r="G84" i="15"/>
  <c r="H84" i="15" s="1"/>
  <c r="G30" i="15"/>
  <c r="H30" i="15" s="1"/>
  <c r="E3" i="15"/>
  <c r="G3" i="15" s="1"/>
  <c r="H3" i="15" s="1"/>
  <c r="E15" i="15"/>
  <c r="G15" i="15" s="1"/>
  <c r="H15" i="15" s="1"/>
  <c r="E27" i="15"/>
  <c r="G27" i="15" s="1"/>
  <c r="H27" i="15" s="1"/>
  <c r="E33" i="15"/>
  <c r="F33" i="15" s="1"/>
  <c r="F80" i="15" l="1"/>
  <c r="G19" i="15"/>
  <c r="H19" i="15" s="1"/>
  <c r="F32" i="15"/>
  <c r="F86" i="15"/>
  <c r="F26" i="15"/>
  <c r="F3" i="15"/>
  <c r="Y5" i="7"/>
  <c r="E97" i="15"/>
  <c r="F37" i="15"/>
  <c r="E85" i="15"/>
  <c r="F85" i="15" s="1"/>
  <c r="E25" i="15"/>
  <c r="F25" i="15" s="1"/>
  <c r="E91" i="15"/>
  <c r="F91" i="15" s="1"/>
  <c r="G20" i="15"/>
  <c r="H20" i="15" s="1"/>
  <c r="G7" i="15"/>
  <c r="H7" i="15" s="1"/>
  <c r="E75" i="15"/>
  <c r="E69" i="15"/>
  <c r="G33" i="15"/>
  <c r="H33" i="15" s="1"/>
  <c r="E93" i="15"/>
  <c r="F15" i="15"/>
  <c r="F74" i="15"/>
  <c r="G74" i="15"/>
  <c r="H74" i="15" s="1"/>
  <c r="E73" i="15"/>
  <c r="G13" i="15"/>
  <c r="H13" i="15" s="1"/>
  <c r="F13" i="15"/>
  <c r="G8" i="15"/>
  <c r="H8" i="15" s="1"/>
  <c r="F8" i="15"/>
  <c r="F27" i="15"/>
  <c r="G91" i="15" l="1"/>
  <c r="H91" i="15" s="1"/>
  <c r="G85" i="15"/>
  <c r="H85" i="15" s="1"/>
  <c r="E21" i="15"/>
  <c r="F21" i="15" s="1"/>
  <c r="G25" i="15"/>
  <c r="H25" i="15" s="1"/>
  <c r="E81" i="15"/>
  <c r="F81" i="15" s="1"/>
  <c r="E67" i="15"/>
  <c r="G67" i="15" s="1"/>
  <c r="H67" i="15" s="1"/>
  <c r="F97" i="15"/>
  <c r="G97" i="15"/>
  <c r="H97" i="15" s="1"/>
  <c r="E79" i="15"/>
  <c r="E9" i="15"/>
  <c r="E63" i="15"/>
  <c r="E87" i="15"/>
  <c r="G69" i="15"/>
  <c r="H69" i="15" s="1"/>
  <c r="F69" i="15"/>
  <c r="F75" i="15"/>
  <c r="G75" i="15"/>
  <c r="H75" i="15" s="1"/>
  <c r="G93" i="15"/>
  <c r="H93" i="15" s="1"/>
  <c r="F93" i="15"/>
  <c r="G73" i="15"/>
  <c r="H73" i="15" s="1"/>
  <c r="F73" i="15"/>
  <c r="G81" i="15" l="1"/>
  <c r="H81" i="15" s="1"/>
  <c r="G21" i="15"/>
  <c r="H21" i="15" s="1"/>
  <c r="F67" i="15"/>
  <c r="G79" i="15"/>
  <c r="H79" i="15" s="1"/>
  <c r="F79" i="15"/>
  <c r="G87" i="15"/>
  <c r="H87" i="15" s="1"/>
  <c r="F87" i="15"/>
  <c r="G9" i="15"/>
  <c r="H9" i="15" s="1"/>
  <c r="F9" i="15"/>
  <c r="G63" i="15"/>
  <c r="H63" i="15" s="1"/>
  <c r="F63" i="15"/>
</calcChain>
</file>

<file path=xl/sharedStrings.xml><?xml version="1.0" encoding="utf-8"?>
<sst xmlns="http://schemas.openxmlformats.org/spreadsheetml/2006/main" count="1147" uniqueCount="300">
  <si>
    <t>Player</t>
  </si>
  <si>
    <t>Men's Hdcp</t>
  </si>
  <si>
    <t>In</t>
  </si>
  <si>
    <t>Out</t>
  </si>
  <si>
    <t>HCP</t>
  </si>
  <si>
    <t>Net</t>
  </si>
  <si>
    <t>Par</t>
  </si>
  <si>
    <t>Hole</t>
  </si>
  <si>
    <t>Team</t>
  </si>
  <si>
    <t>Eric</t>
  </si>
  <si>
    <t>Danny</t>
  </si>
  <si>
    <t>Eric Newsome</t>
  </si>
  <si>
    <t>Billy Newsome</t>
  </si>
  <si>
    <t>4</t>
  </si>
  <si>
    <t>5</t>
  </si>
  <si>
    <t>3</t>
  </si>
  <si>
    <t>1</t>
  </si>
  <si>
    <t>2</t>
  </si>
  <si>
    <t>6</t>
  </si>
  <si>
    <t>7</t>
  </si>
  <si>
    <t>8</t>
  </si>
  <si>
    <t>9</t>
  </si>
  <si>
    <t>10</t>
  </si>
  <si>
    <t>11</t>
  </si>
  <si>
    <t>12</t>
  </si>
  <si>
    <t>13</t>
  </si>
  <si>
    <t>14</t>
  </si>
  <si>
    <t>15</t>
  </si>
  <si>
    <t>16</t>
  </si>
  <si>
    <t>17</t>
  </si>
  <si>
    <t>18</t>
  </si>
  <si>
    <t>Gross</t>
  </si>
  <si>
    <t>Game</t>
  </si>
  <si>
    <t>Danny Birdsall</t>
  </si>
  <si>
    <t>James Wharton</t>
  </si>
  <si>
    <t>Cup Points</t>
  </si>
  <si>
    <t>Game Points</t>
  </si>
  <si>
    <t>Matt Trumbo</t>
  </si>
  <si>
    <t>Index</t>
  </si>
  <si>
    <t>Bryan Gist</t>
  </si>
  <si>
    <t>Mike Hibbs</t>
  </si>
  <si>
    <t>Rob Craig</t>
  </si>
  <si>
    <t>Jason Powers</t>
  </si>
  <si>
    <t>Trey Liebenrood</t>
  </si>
  <si>
    <t>Chris Webb</t>
  </si>
  <si>
    <t>Matt</t>
  </si>
  <si>
    <t>Ike Birdsall</t>
  </si>
  <si>
    <t>James</t>
  </si>
  <si>
    <t>Bryan</t>
  </si>
  <si>
    <t>Jason</t>
  </si>
  <si>
    <t>Trey</t>
  </si>
  <si>
    <t>Rob</t>
  </si>
  <si>
    <t>Mike</t>
  </si>
  <si>
    <t>N/A</t>
  </si>
  <si>
    <t>Format</t>
  </si>
  <si>
    <t>Tie Breakers</t>
  </si>
  <si>
    <t>Captains' Notes</t>
  </si>
  <si>
    <t>Cup Scoring</t>
  </si>
  <si>
    <t>Stakes</t>
  </si>
  <si>
    <t>PRIZE POOL</t>
  </si>
  <si>
    <t>RULES</t>
  </si>
  <si>
    <t>Round</t>
  </si>
  <si>
    <t>Nt2PAR</t>
  </si>
  <si>
    <t>Gs2PAR</t>
  </si>
  <si>
    <t>CupPts</t>
  </si>
  <si>
    <t>Row Labels</t>
  </si>
  <si>
    <t>Grand Total</t>
  </si>
  <si>
    <t>Sum of CupPts</t>
  </si>
  <si>
    <t>(Multiple Items)</t>
  </si>
  <si>
    <t>Column Labels</t>
  </si>
  <si>
    <t>TotNt:Par</t>
  </si>
  <si>
    <t>TotGs:Par</t>
  </si>
  <si>
    <t>AveNt</t>
  </si>
  <si>
    <t>AveGs</t>
  </si>
  <si>
    <t>Name</t>
  </si>
  <si>
    <t>Day 1</t>
  </si>
  <si>
    <t>Day 2 - A</t>
  </si>
  <si>
    <t>Day 2 - M</t>
  </si>
  <si>
    <t>DAY 1 AFTERNOON Shamble</t>
  </si>
  <si>
    <t>vs.</t>
  </si>
  <si>
    <t>&amp;</t>
  </si>
  <si>
    <t>DAILY PAIRINGS</t>
  </si>
  <si>
    <t>CR</t>
  </si>
  <si>
    <t>SLOPE</t>
  </si>
  <si>
    <t>YARDS</t>
  </si>
  <si>
    <t>Tie-breakers will be determined in the following order:
Lowest net individual score on single hole starting with the #18 ranked hole and working backward</t>
  </si>
  <si>
    <t>Billy</t>
  </si>
  <si>
    <t>Jeremy Jones</t>
  </si>
  <si>
    <t>Joey Burstyne</t>
  </si>
  <si>
    <t>Indian Wells Celebrity</t>
  </si>
  <si>
    <t>Day 4</t>
  </si>
  <si>
    <t>Joey</t>
  </si>
  <si>
    <t>Jeremy</t>
  </si>
  <si>
    <t>A1</t>
  </si>
  <si>
    <t>A2</t>
  </si>
  <si>
    <t>A3</t>
  </si>
  <si>
    <t>A4</t>
  </si>
  <si>
    <t>B1</t>
  </si>
  <si>
    <t>B2</t>
  </si>
  <si>
    <t>B3</t>
  </si>
  <si>
    <t>B4</t>
  </si>
  <si>
    <t>C1</t>
  </si>
  <si>
    <t>C4</t>
  </si>
  <si>
    <t>D1</t>
  </si>
  <si>
    <t>D2</t>
  </si>
  <si>
    <t>D3</t>
  </si>
  <si>
    <t>D4</t>
  </si>
  <si>
    <t>C2</t>
  </si>
  <si>
    <t>C3</t>
  </si>
  <si>
    <t>71.7/133</t>
  </si>
  <si>
    <t>Singles, 18-hole stroke play matches</t>
  </si>
  <si>
    <t>DB</t>
  </si>
  <si>
    <t>TL</t>
  </si>
  <si>
    <t>MT</t>
  </si>
  <si>
    <t>EN</t>
  </si>
  <si>
    <t>Kyle Johnson</t>
  </si>
  <si>
    <t>Saturday 5/20 Pairings</t>
  </si>
  <si>
    <t>Monday 5/22 Pairings</t>
  </si>
  <si>
    <t>Kyle</t>
  </si>
  <si>
    <t>A vs C</t>
  </si>
  <si>
    <t>B vs D</t>
  </si>
  <si>
    <t>A vs B</t>
  </si>
  <si>
    <t>C vs D</t>
  </si>
  <si>
    <t>A vs D</t>
  </si>
  <si>
    <t>B vs C</t>
  </si>
  <si>
    <t>Day 3 - A</t>
  </si>
  <si>
    <t>Day 3 - M</t>
  </si>
  <si>
    <t>1 point awarded to the winner per match or 1/2 point awarded to each team if the match is tied.</t>
  </si>
  <si>
    <t>Karl Knight</t>
  </si>
  <si>
    <t>Karl</t>
  </si>
  <si>
    <t>A chip off between one player from each tying team, selected by their team's captain.</t>
  </si>
  <si>
    <t>INDIAN WELLS CELEBRITY COURSE - 2:00PM</t>
  </si>
  <si>
    <t>CLASSIC CLUB - 9:00AM</t>
  </si>
  <si>
    <t>PGA WEST TPC STADIUM - 9:00AM</t>
  </si>
  <si>
    <t>PGA WEST NICKLAUS - 2:33PM</t>
  </si>
  <si>
    <t>72.5/132</t>
  </si>
  <si>
    <t>Blue Tees</t>
  </si>
  <si>
    <t>Strokes</t>
  </si>
  <si>
    <t>Game Score</t>
  </si>
  <si>
    <t>#N/A</t>
  </si>
  <si>
    <r>
      <t xml:space="preserve">DESERT WILLOW MOUNTAINVIEW </t>
    </r>
    <r>
      <rPr>
        <b/>
        <sz val="16"/>
        <color rgb="FFFF0000"/>
        <rFont val="Calibri"/>
        <family val="2"/>
        <scheme val="minor"/>
      </rPr>
      <t>Front</t>
    </r>
    <r>
      <rPr>
        <b/>
        <sz val="16"/>
        <rFont val="Calibri"/>
        <family val="2"/>
        <scheme val="minor"/>
      </rPr>
      <t xml:space="preserve">  - 9:05AM</t>
    </r>
  </si>
  <si>
    <t>71.5/128</t>
  </si>
  <si>
    <r>
      <t xml:space="preserve">DESERT WILLOW MOUNTAINVIEW </t>
    </r>
    <r>
      <rPr>
        <b/>
        <sz val="16"/>
        <color rgb="FFFF0000"/>
        <rFont val="Calibri"/>
        <family val="2"/>
        <scheme val="minor"/>
      </rPr>
      <t>Back</t>
    </r>
  </si>
  <si>
    <t>DAY 2 MORNING  FRONT Team Match Play</t>
  </si>
  <si>
    <t>DAY 2 MORNING BACK Team Match Play</t>
  </si>
  <si>
    <r>
      <t xml:space="preserve">DESERT WILLOW Firecliff </t>
    </r>
    <r>
      <rPr>
        <b/>
        <sz val="16"/>
        <color rgb="FFFF0000"/>
        <rFont val="Calibri"/>
        <family val="2"/>
        <scheme val="minor"/>
      </rPr>
      <t>Back</t>
    </r>
  </si>
  <si>
    <r>
      <t xml:space="preserve">DESERT WILLOW Firecliff </t>
    </r>
    <r>
      <rPr>
        <b/>
        <sz val="16"/>
        <color rgb="FFFF0000"/>
        <rFont val="Calibri"/>
        <family val="2"/>
        <scheme val="minor"/>
      </rPr>
      <t>Front</t>
    </r>
    <r>
      <rPr>
        <b/>
        <sz val="16"/>
        <rFont val="Calibri"/>
        <family val="2"/>
        <scheme val="minor"/>
      </rPr>
      <t xml:space="preserve">  - 2:30PM</t>
    </r>
  </si>
  <si>
    <t>DAY 3 MORNING Stroke Play Singles Matches</t>
  </si>
  <si>
    <t>DAY 3 AFTERNOON Stroke Play Singles Matches</t>
  </si>
  <si>
    <t>Championship Tees</t>
  </si>
  <si>
    <t>73.3/142</t>
  </si>
  <si>
    <t>DAY 2 AFTERNOON FRONT Team Match Play</t>
  </si>
  <si>
    <t>DAY 2 AFTERNOON BACK Team Match Play</t>
  </si>
  <si>
    <t>6711 / 6686</t>
  </si>
  <si>
    <t>72.9/135</t>
  </si>
  <si>
    <t>72.2/134</t>
  </si>
  <si>
    <t>Friday 5/19 Pairings</t>
  </si>
  <si>
    <t>A</t>
  </si>
  <si>
    <t>B</t>
  </si>
  <si>
    <t>C</t>
  </si>
  <si>
    <t>D</t>
  </si>
  <si>
    <t>Rob / Bryan</t>
  </si>
  <si>
    <t>Matt / Mike</t>
  </si>
  <si>
    <t>Eric / Billy</t>
  </si>
  <si>
    <t>Jason / Trey</t>
  </si>
  <si>
    <t>Danny / Karl</t>
  </si>
  <si>
    <t>2-Man Team Best Ball Shamble</t>
  </si>
  <si>
    <t>Pairings (1's &amp; 4's + 2's &amp; 3's)</t>
  </si>
  <si>
    <t>2-Man Best Ball Match Play</t>
  </si>
  <si>
    <t>Singles Stroke Match Play (Also 1st round of Singles Championship Round)</t>
  </si>
  <si>
    <t xml:space="preserve"> Morning Group 1 (1's and 4's)</t>
  </si>
  <si>
    <t>Morning Group 2 (2's and 3's)</t>
  </si>
  <si>
    <t>Morning Group 3 (1's and 4's)</t>
  </si>
  <si>
    <t>Morning Group (2's and 3's)</t>
  </si>
  <si>
    <t>Afternoon Group 1 (1's and 2's)</t>
  </si>
  <si>
    <t>Afternoon Group 2 (1's and 2's)</t>
  </si>
  <si>
    <t>Afternoon Group 3 (3's and 4's)</t>
  </si>
  <si>
    <t>Afternoon Group 4 (3's and 4's)</t>
  </si>
  <si>
    <t>All</t>
  </si>
  <si>
    <t>Morning - Group 1 (1's, 2's, 3's, 4's)</t>
  </si>
  <si>
    <t>Morning - Group 2 (1's, 2's, 3's, 4's)</t>
  </si>
  <si>
    <t>Morning - Group 3 (1's, 2's, 3's, 4's)</t>
  </si>
  <si>
    <t>Morning - Group 4 (1's, 2's, 3's, 4's)</t>
  </si>
  <si>
    <t>James vs. Eric vs. Jeremy vs. Mike</t>
  </si>
  <si>
    <t>Singles Skins/Stroke Play (Also 3rd round of Singles Championship Round)</t>
  </si>
  <si>
    <t>Singles Stroke Match Play (Also 2nd round of Singles Championship Round)</t>
  </si>
  <si>
    <t>Pairing Rates</t>
  </si>
  <si>
    <t>Matt / Bryan</t>
  </si>
  <si>
    <t>Rob / Mike</t>
  </si>
  <si>
    <t>Jason / Jeremy</t>
  </si>
  <si>
    <t>James / Karl</t>
  </si>
  <si>
    <t>Score Keeping</t>
  </si>
  <si>
    <t>Score Keeper</t>
  </si>
  <si>
    <t>Eric (skins/strokes)</t>
  </si>
  <si>
    <t>Rob (skins/stokes)</t>
  </si>
  <si>
    <t>Danny (skins/strokes)</t>
  </si>
  <si>
    <t>Singles, 54-hole net stroke play finale; scoring inclusive of both Sunday rounds and the final round on Monday</t>
  </si>
  <si>
    <t>Singles, 1st and 2nd round of the 54-hole net stroke play championship; scoring inclusive of both Sunday rounds and the final round on Monday</t>
  </si>
  <si>
    <t>Seed</t>
  </si>
  <si>
    <t>Ike</t>
  </si>
  <si>
    <t xml:space="preserve">Be mindful that the individual scores from each of the Day 3 singles matches will be combined with your final score on day 4 round to determine the individual championship and future trip's handicap.  </t>
  </si>
  <si>
    <t>Be mindful that the individual scores from the skins play will be combined with day 3's scores to determine the individual championship and future trip's handicap.</t>
  </si>
  <si>
    <t>Each person will receive cup points for the number of skins they receive in the foursome:
1st place     ​​1 1/2 points
2nd Place​​    1 point
3rd Place​​     1/2 point
4th Place     0 points</t>
  </si>
  <si>
    <t>Pairing</t>
  </si>
  <si>
    <t>Tee Time</t>
  </si>
  <si>
    <t>Teams</t>
  </si>
  <si>
    <t>2:10PM</t>
  </si>
  <si>
    <t>2:00PM</t>
  </si>
  <si>
    <t>2:20PM</t>
  </si>
  <si>
    <t>2:30PM</t>
  </si>
  <si>
    <t>9:05AM</t>
  </si>
  <si>
    <t>9:15AM</t>
  </si>
  <si>
    <t>9:25AM</t>
  </si>
  <si>
    <t>9:35AM</t>
  </si>
  <si>
    <t>NA</t>
  </si>
  <si>
    <t>9:00AM</t>
  </si>
  <si>
    <t>9:09AM</t>
  </si>
  <si>
    <t>9:18AM</t>
  </si>
  <si>
    <t>9:27AM</t>
  </si>
  <si>
    <t>Sunday 5/21 MORNING Pairings</t>
  </si>
  <si>
    <t>Sunday 5/21 AFTERNOON Pairings</t>
  </si>
  <si>
    <t>2:33PM</t>
  </si>
  <si>
    <t>2:42PM</t>
  </si>
  <si>
    <t>2:51PM</t>
  </si>
  <si>
    <t>3:00PM</t>
  </si>
  <si>
    <t>9:10AM</t>
  </si>
  <si>
    <t>9:20AM</t>
  </si>
  <si>
    <t>9:30AM</t>
  </si>
  <si>
    <t>Matt (skins/stokes)</t>
  </si>
  <si>
    <t>DJ</t>
  </si>
  <si>
    <t>DJ Lay</t>
  </si>
  <si>
    <t>James / Ike</t>
  </si>
  <si>
    <t>Danny / Ike</t>
  </si>
  <si>
    <t>Joey / Trey</t>
  </si>
  <si>
    <t>Joey / Jeremy</t>
  </si>
  <si>
    <t>Afternoon front  (1&amp;3s vs. 1&amp;3s / 2&amp;4s vs 2&amp;4s)</t>
  </si>
  <si>
    <t>Morning back (1&amp;3s vs. 1&amp;3s / 2&amp;4s vs 2&amp;4s)</t>
  </si>
  <si>
    <t>Morning front  (1&amp;3s vs. 1&amp;3s / 2&amp;4s vs 2&amp;4s)</t>
  </si>
  <si>
    <t>Joey vs. Matt vs. Karl vs. Billy</t>
  </si>
  <si>
    <t>PGA West Nicklaus</t>
  </si>
  <si>
    <t>PGA West TPC stadium</t>
  </si>
  <si>
    <t>Classic Club</t>
  </si>
  <si>
    <t>DJ / Billy</t>
  </si>
  <si>
    <t>Eric / Kyle</t>
  </si>
  <si>
    <t>DJ / Kyle</t>
  </si>
  <si>
    <t>Rob vs. Jason vs. Kyle vs. Ike</t>
  </si>
  <si>
    <t>DJ vs. Danny vs. Bryan vs. Trey</t>
  </si>
  <si>
    <t>Net Strokes</t>
  </si>
  <si>
    <t>1) Danny has checked to ensure Golf GameBook has the correct strokes for each player.  However, please doublecheck by referring to the scorecard page of this packet to ensure which holes each player receives strokes on.  This is to ensure that the low net score for the hole can be recorded.
2) $30 betting pool cash will be collected from each player after the round.  This is for the following day's team match play.</t>
  </si>
  <si>
    <t>1) There will not be any tie breakers for cup points
2) If there is a tie in points for the cash game, the winnings will be split equally.  If there are more than 3 teams involved in the tie for any of the placements, then a chip-off will determine the cash winner.</t>
  </si>
  <si>
    <t>Record 1 score per 2-man team on the Golf GameBook app.  Captains are responsible for recording scores during this round.  Golf GameBook will have the strokes accounted for, so enter the best gross score for each 2-man team. 
Someone in the group will also need to keep a scorecard copy in the cart to ensure accuracy or if there are any technical issues with the app during the round.</t>
  </si>
  <si>
    <t>Golf GameBook games have been set up for the matches and scorekeepers have been assigned on the pairing sheet.  Golf GameBook has the strokes accounted for so enter gross score for each player. 
Please also keep a scorecard in the cart and record 2 items per player:
1) the gross score of each player in the foursome.
2) record the skins won of each player in the foursome.
Each player must finish out each hole during this round as it counts toward the single's championship.  Failure to finish out the hole will result in the player taking the maximum score for that hole (double par).</t>
  </si>
  <si>
    <t>Golf GameBook games have been set up for the matches and scorekeepers have been assigned on the pairing sheet.  Golf GameBook has the strokes accounted for so enter gross score for each player. 
Please also keep a scorecard in the cart and record gross scores for each player in the foursome.
Each player must finish out each hole during these rounds as they count for the singles championship.  Failure to finish out the hole will result in the player taking the maximum score for that hole (double par).</t>
  </si>
  <si>
    <t>Handicap Index</t>
  </si>
  <si>
    <t>Desert Willow mountainview</t>
  </si>
  <si>
    <t>Desert Willow firecliff</t>
  </si>
  <si>
    <t xml:space="preserve">Each hole will have a 1 skin (point) value and a total of 18 skins are possible
The player with the lowest score on an individual hole will be awarded the skin
If a hole is tied, no skins will be awarded
</t>
  </si>
  <si>
    <t>Golf GameBook Code</t>
  </si>
  <si>
    <r>
      <t xml:space="preserve">Afternoon back  </t>
    </r>
    <r>
      <rPr>
        <b/>
        <i/>
        <sz val="24"/>
        <color theme="9"/>
        <rFont val="Calibri"/>
        <family val="2"/>
        <scheme val="minor"/>
      </rPr>
      <t>(1&amp;3s vs. 2&amp;4s)</t>
    </r>
  </si>
  <si>
    <r>
      <t xml:space="preserve">There will be a total of 47 available cup points to be won during this year's trip.  The team with the most points will win the Trumbo Cup and the Cup Pot.  We will also pay out to the top 3 players for the Individual championship with the winner taking home the Gisty Belt.
 * Total Prize Pool:     $ 3000
 * Cup Pot:                    $ 2000 ($500 a piece)
 * Individual Pot:        $ 1000
</t>
    </r>
    <r>
      <rPr>
        <u/>
        <sz val="9"/>
        <color theme="1"/>
        <rFont val="Calibri"/>
        <family val="2"/>
        <scheme val="minor"/>
      </rPr>
      <t>Individual Pot Distribution:</t>
    </r>
    <r>
      <rPr>
        <sz val="9"/>
        <color theme="1"/>
        <rFont val="Calibri"/>
        <family val="2"/>
        <scheme val="minor"/>
      </rPr>
      <t xml:space="preserve">  
 * 1st Place Net:   $500
 * 2nd Place Net:  $300
 * 3rd Place Net:   $200
</t>
    </r>
    <r>
      <rPr>
        <i/>
        <sz val="9"/>
        <color theme="1"/>
        <rFont val="Calibri"/>
        <family val="2"/>
        <scheme val="minor"/>
      </rPr>
      <t>***Note: dinner for the winning team on day 1 and $30 for the Calcutta event, which will be played on day 2 of the trip, will not be paid from the prize pool.  
***Anyone that has a hole-in-one will receive $100 from each player on the trip ($1500 total).</t>
    </r>
  </si>
  <si>
    <r>
      <rPr>
        <b/>
        <u/>
        <sz val="9"/>
        <color theme="1"/>
        <rFont val="Calibri"/>
        <family val="2"/>
        <scheme val="minor"/>
      </rPr>
      <t xml:space="preserve">Allowable Clubs
</t>
    </r>
    <r>
      <rPr>
        <sz val="9"/>
        <color theme="1"/>
        <rFont val="Calibri"/>
        <family val="2"/>
        <scheme val="minor"/>
      </rPr>
      <t xml:space="preserve">You will be allowed 15 clubs in your bag on this year's trip to account for a "desert club" in your bag if you so wish.  If you are found to have more than 15 clubs in your bag, </t>
    </r>
    <r>
      <rPr>
        <b/>
        <sz val="9"/>
        <color rgb="FFFF0000"/>
        <rFont val="Calibri"/>
        <family val="2"/>
        <scheme val="minor"/>
      </rPr>
      <t>you will be pentalized 2 strokes</t>
    </r>
    <r>
      <rPr>
        <sz val="9"/>
        <color theme="1"/>
        <rFont val="Calibri"/>
        <family val="2"/>
        <scheme val="minor"/>
      </rPr>
      <t xml:space="preserve"> for the round in which you were caught cheating.</t>
    </r>
  </si>
  <si>
    <r>
      <rPr>
        <b/>
        <u/>
        <sz val="9"/>
        <color theme="1"/>
        <rFont val="Calibri"/>
        <family val="2"/>
        <scheme val="minor"/>
      </rPr>
      <t xml:space="preserve">Pentaly Strokes
</t>
    </r>
    <r>
      <rPr>
        <sz val="9"/>
        <color theme="1"/>
        <rFont val="Calibri"/>
        <family val="2"/>
        <scheme val="minor"/>
      </rPr>
      <t xml:space="preserve">Course rules concerning hazards, drop zones, etc must be followed.  Concerning out of bounds or water hazards: a lateral drop should be taken where agreed upon by all players in the foursome and a 1-stroke penalty assessed (i.e. If lost on your tee shot, the player will be playing his 3rd shot wherever the ball last crossed from in-play to out-of-play </t>
    </r>
    <r>
      <rPr>
        <b/>
        <sz val="9"/>
        <color theme="1"/>
        <rFont val="Calibri"/>
        <family val="2"/>
        <scheme val="minor"/>
      </rPr>
      <t>OR</t>
    </r>
    <r>
      <rPr>
        <sz val="9"/>
        <color theme="1"/>
        <rFont val="Calibri"/>
        <family val="2"/>
        <scheme val="minor"/>
      </rPr>
      <t xml:space="preserve"> the player may choose to re-tee).  Please use the course drop zones wherever available.  </t>
    </r>
    <r>
      <rPr>
        <b/>
        <sz val="9"/>
        <color rgb="FFFF0000"/>
        <rFont val="Calibri"/>
        <family val="2"/>
        <scheme val="minor"/>
      </rPr>
      <t>If there are no viewable markers for a specific hazards, a player may play his ball as it lies if the ball is found.</t>
    </r>
  </si>
  <si>
    <r>
      <rPr>
        <b/>
        <u/>
        <sz val="9"/>
        <color theme="1"/>
        <rFont val="Calibri"/>
        <family val="2"/>
        <scheme val="minor"/>
      </rPr>
      <t xml:space="preserve">Score Keeping
</t>
    </r>
    <r>
      <rPr>
        <sz val="9"/>
        <color theme="1"/>
        <rFont val="Calibri"/>
        <family val="2"/>
        <scheme val="minor"/>
      </rPr>
      <t>All scorecards must be attested by at least one opposing player in the foursome.  Since we are using our phones for scoring this year, verbal attestation is fine.  There will be an assigned score-keeper for each match to ensure accountability of score keeping.  However, it is encouraged that someone else in the group also keeps a paper scorecard copy to ensure accuracy at the end of each match.</t>
    </r>
  </si>
  <si>
    <r>
      <rPr>
        <b/>
        <u/>
        <sz val="9"/>
        <color theme="1"/>
        <rFont val="Calibri"/>
        <family val="2"/>
        <scheme val="minor"/>
      </rPr>
      <t xml:space="preserve">Play it as it lies
</t>
    </r>
    <r>
      <rPr>
        <sz val="9"/>
        <color theme="1"/>
        <rFont val="Calibri"/>
        <family val="2"/>
        <scheme val="minor"/>
      </rPr>
      <t xml:space="preserve">This should go without saying, but PLAY IT AS IT LIES.  </t>
    </r>
    <r>
      <rPr>
        <b/>
        <sz val="9"/>
        <color rgb="FFFF0000"/>
        <rFont val="Calibri"/>
        <family val="2"/>
        <scheme val="minor"/>
      </rPr>
      <t>Improving any lie will incur a 1 stroke penalty.</t>
    </r>
    <r>
      <rPr>
        <sz val="9"/>
        <color theme="1"/>
        <rFont val="Calibri"/>
        <family val="2"/>
        <scheme val="minor"/>
      </rPr>
      <t xml:space="preserve"> This include if you are in a divot in the middle of the fairway.  Regular rules apply in regards to relief from cart path, man-made obstructions, etc.</t>
    </r>
  </si>
  <si>
    <r>
      <rPr>
        <b/>
        <u/>
        <sz val="9"/>
        <color theme="1"/>
        <rFont val="Calibri"/>
        <family val="2"/>
        <scheme val="minor"/>
      </rPr>
      <t>ALL PUTTS MUST GO IN</t>
    </r>
    <r>
      <rPr>
        <sz val="9"/>
        <color theme="1"/>
        <rFont val="Calibri"/>
        <family val="2"/>
        <scheme val="minor"/>
      </rPr>
      <t xml:space="preserve">
There will be 3 exceptions to this rule:
1) On day 1 and day 2 (Shamble and 2-man match play formats), if your partner is already in the hole with an equal or better net score and therefore, you can not record a better score for your 2-man team, please pick up to keep up pace of play.
2) On day 2, if you concede the hole because you can't record a better score than your opponent.
3) On any round, If you reach a maximum score of double par on any given hole.  
</t>
    </r>
    <r>
      <rPr>
        <b/>
        <sz val="9"/>
        <color rgb="FFFF0000"/>
        <rFont val="Calibri"/>
        <family val="2"/>
        <scheme val="minor"/>
      </rPr>
      <t>No gimme's are allowed regardless if an opponent is willing to give the putt (especially on days 3 and 4).</t>
    </r>
  </si>
  <si>
    <t>DAY 4 Morning Skins Matches</t>
  </si>
  <si>
    <r>
      <rPr>
        <b/>
        <u/>
        <sz val="12"/>
        <rFont val="Calibri"/>
        <family val="2"/>
        <scheme val="minor"/>
      </rPr>
      <t>DAY 3</t>
    </r>
    <r>
      <rPr>
        <sz val="12"/>
        <rFont val="Calibri"/>
        <family val="2"/>
        <scheme val="minor"/>
      </rPr>
      <t xml:space="preserve">
Singles Matches
</t>
    </r>
  </si>
  <si>
    <r>
      <rPr>
        <b/>
        <u/>
        <sz val="12"/>
        <rFont val="Calibri"/>
        <family val="2"/>
        <scheme val="minor"/>
      </rPr>
      <t>Trumbo Cup:</t>
    </r>
    <r>
      <rPr>
        <sz val="12"/>
        <rFont val="Calibri"/>
        <family val="2"/>
        <scheme val="minor"/>
      </rPr>
      <t xml:space="preserve"> 16 games, 16 cup points, low net scoring, strokes calculated based on lower index in each game</t>
    </r>
  </si>
  <si>
    <r>
      <rPr>
        <b/>
        <u/>
        <sz val="12"/>
        <rFont val="Calibri"/>
        <family val="2"/>
        <scheme val="minor"/>
      </rPr>
      <t>Gisty Belt</t>
    </r>
    <r>
      <rPr>
        <sz val="12"/>
        <rFont val="Calibri"/>
        <family val="2"/>
        <scheme val="minor"/>
      </rPr>
      <t>: 1 game low net scoring</t>
    </r>
  </si>
  <si>
    <r>
      <rPr>
        <b/>
        <u/>
        <sz val="12"/>
        <rFont val="Calibri"/>
        <family val="2"/>
        <scheme val="minor"/>
      </rPr>
      <t>DAY 4</t>
    </r>
    <r>
      <rPr>
        <sz val="12"/>
        <rFont val="Calibri"/>
        <family val="2"/>
        <scheme val="minor"/>
      </rPr>
      <t xml:space="preserve">
SKINS </t>
    </r>
  </si>
  <si>
    <r>
      <rPr>
        <b/>
        <u/>
        <sz val="12"/>
        <rFont val="Calibri"/>
        <family val="2"/>
        <scheme val="minor"/>
      </rPr>
      <t>Trumbo Cup:</t>
    </r>
    <r>
      <rPr>
        <sz val="12"/>
        <rFont val="Calibri"/>
        <family val="2"/>
        <scheme val="minor"/>
      </rPr>
      <t xml:space="preserve"> 4 total games, 12 cup points, low net scoring, strokes calculated based on lowest index in the group</t>
    </r>
  </si>
  <si>
    <r>
      <t xml:space="preserve">Tie-breakers will be determined in the following order:
</t>
    </r>
    <r>
      <rPr>
        <b/>
        <sz val="12"/>
        <color theme="1"/>
        <rFont val="Calibri"/>
        <family val="2"/>
        <scheme val="minor"/>
      </rPr>
      <t>1st:</t>
    </r>
    <r>
      <rPr>
        <sz val="12"/>
        <color theme="1"/>
        <rFont val="Calibri"/>
        <family val="2"/>
        <scheme val="minor"/>
      </rPr>
      <t xml:space="preserve"> Lowest net individual score for the round
</t>
    </r>
    <r>
      <rPr>
        <b/>
        <sz val="12"/>
        <color theme="1"/>
        <rFont val="Calibri"/>
        <family val="2"/>
        <scheme val="minor"/>
      </rPr>
      <t>2nd:</t>
    </r>
    <r>
      <rPr>
        <sz val="12"/>
        <color theme="1"/>
        <rFont val="Calibri"/>
        <family val="2"/>
        <scheme val="minor"/>
      </rPr>
      <t xml:space="preserve"> Lowest net individual score on single hole starting with the #18 ranked hole and working backward
</t>
    </r>
    <r>
      <rPr>
        <b/>
        <sz val="12"/>
        <color rgb="FFFF0000"/>
        <rFont val="Calibri"/>
        <family val="2"/>
        <scheme val="minor"/>
      </rPr>
      <t>If there is tie atop the Trumbo Cup standings, a one-hole singles playoff will occur to determine the winner.  The player will be predetermined by the captains prior to trip arrival.</t>
    </r>
  </si>
  <si>
    <r>
      <t xml:space="preserve">Tie-breakers will be determined in the following order:
</t>
    </r>
    <r>
      <rPr>
        <b/>
        <sz val="12"/>
        <color theme="1"/>
        <rFont val="Calibri"/>
        <family val="2"/>
        <scheme val="minor"/>
      </rPr>
      <t>1st:</t>
    </r>
    <r>
      <rPr>
        <sz val="12"/>
        <color theme="1"/>
        <rFont val="Calibri"/>
        <family val="2"/>
        <scheme val="minor"/>
      </rPr>
      <t xml:space="preserve"> 1 hole tie breaker
</t>
    </r>
    <r>
      <rPr>
        <b/>
        <sz val="12"/>
        <color theme="1"/>
        <rFont val="Calibri"/>
        <family val="2"/>
        <scheme val="minor"/>
      </rPr>
      <t xml:space="preserve">2nd: </t>
    </r>
    <r>
      <rPr>
        <sz val="12"/>
        <color theme="1"/>
        <rFont val="Calibri"/>
        <family val="2"/>
        <scheme val="minor"/>
      </rPr>
      <t>Lowest net individual score on single hole starting with the #18 ranked hole and working backward</t>
    </r>
  </si>
  <si>
    <r>
      <rPr>
        <b/>
        <u/>
        <sz val="12"/>
        <rFont val="Calibri"/>
        <family val="2"/>
        <scheme val="minor"/>
      </rPr>
      <t>DAY 1</t>
    </r>
    <r>
      <rPr>
        <sz val="12"/>
        <rFont val="Calibri"/>
        <family val="2"/>
        <scheme val="minor"/>
      </rPr>
      <t xml:space="preserve">
2-Man Shamble</t>
    </r>
  </si>
  <si>
    <r>
      <rPr>
        <b/>
        <u/>
        <sz val="12"/>
        <rFont val="Calibri"/>
        <family val="2"/>
        <scheme val="minor"/>
      </rPr>
      <t>Trumbo Cup:</t>
    </r>
    <r>
      <rPr>
        <sz val="12"/>
        <rFont val="Calibri"/>
        <family val="2"/>
        <scheme val="minor"/>
      </rPr>
      <t xml:space="preserve"> 1 total game, 3 Cup Points</t>
    </r>
  </si>
  <si>
    <r>
      <t xml:space="preserve">Two-man shamble.  Each player tee's off, picks the best drive and plays their own ball in from there.  
Record best net score of the two-man team. 
Teams must use each player's drive </t>
    </r>
    <r>
      <rPr>
        <b/>
        <i/>
        <u/>
        <sz val="12"/>
        <color theme="1"/>
        <rFont val="Calibri"/>
        <family val="2"/>
        <scheme val="minor"/>
      </rPr>
      <t>4 times per 9 holes</t>
    </r>
    <r>
      <rPr>
        <sz val="12"/>
        <color theme="1"/>
        <rFont val="Calibri"/>
        <family val="2"/>
        <scheme val="minor"/>
      </rPr>
      <t xml:space="preserve"> (Captains to keep track).
Handicaps will apply and all players will play off of the lowest handicap of the field.
</t>
    </r>
    <r>
      <rPr>
        <sz val="12"/>
        <color rgb="FFFF0000"/>
        <rFont val="Calibri"/>
        <family val="2"/>
        <scheme val="minor"/>
      </rPr>
      <t xml:space="preserve">
</t>
    </r>
    <r>
      <rPr>
        <b/>
        <sz val="12"/>
        <color rgb="FFFF0000"/>
        <rFont val="Calibri"/>
        <family val="2"/>
        <scheme val="minor"/>
      </rPr>
      <t>The winning team will have dinner paid for by the other teams.</t>
    </r>
  </si>
  <si>
    <r>
      <t xml:space="preserve">At the end of the round, we will add the 2-man team scores together from each foursome and then apply the following cup points:
</t>
    </r>
    <r>
      <rPr>
        <b/>
        <sz val="12"/>
        <rFont val="Calibri"/>
        <family val="2"/>
        <scheme val="minor"/>
      </rPr>
      <t xml:space="preserve">1st place </t>
    </r>
    <r>
      <rPr>
        <sz val="12"/>
        <rFont val="Calibri"/>
        <family val="2"/>
        <scheme val="minor"/>
      </rPr>
      <t xml:space="preserve"> - 1 1/2 points
</t>
    </r>
    <r>
      <rPr>
        <b/>
        <sz val="12"/>
        <rFont val="Calibri"/>
        <family val="2"/>
        <scheme val="minor"/>
      </rPr>
      <t>2nd Place</t>
    </r>
    <r>
      <rPr>
        <sz val="12"/>
        <rFont val="Calibri"/>
        <family val="2"/>
        <scheme val="minor"/>
      </rPr>
      <t xml:space="preserve"> - 1 point
</t>
    </r>
    <r>
      <rPr>
        <b/>
        <sz val="12"/>
        <rFont val="Calibri"/>
        <family val="2"/>
        <scheme val="minor"/>
      </rPr>
      <t xml:space="preserve">3rd Place </t>
    </r>
    <r>
      <rPr>
        <sz val="12"/>
        <rFont val="Calibri"/>
        <family val="2"/>
        <scheme val="minor"/>
      </rPr>
      <t xml:space="preserve">- ​​ 1/2 point
</t>
    </r>
    <r>
      <rPr>
        <b/>
        <sz val="12"/>
        <rFont val="Calibri"/>
        <family val="2"/>
        <scheme val="minor"/>
      </rPr>
      <t>4th Place</t>
    </r>
    <r>
      <rPr>
        <sz val="12"/>
        <rFont val="Calibri"/>
        <family val="2"/>
        <scheme val="minor"/>
      </rPr>
      <t xml:space="preserve"> -  0 points</t>
    </r>
  </si>
  <si>
    <r>
      <rPr>
        <b/>
        <u/>
        <sz val="12"/>
        <rFont val="Calibri"/>
        <family val="2"/>
        <scheme val="minor"/>
      </rPr>
      <t>DAY 2</t>
    </r>
    <r>
      <rPr>
        <b/>
        <sz val="12"/>
        <rFont val="Calibri"/>
        <family val="2"/>
        <scheme val="minor"/>
      </rPr>
      <t xml:space="preserve">
</t>
    </r>
    <r>
      <rPr>
        <sz val="12"/>
        <rFont val="Calibri"/>
        <family val="2"/>
        <scheme val="minor"/>
      </rPr>
      <t xml:space="preserve">2-Man Team Match Play </t>
    </r>
  </si>
  <si>
    <r>
      <rPr>
        <b/>
        <u/>
        <sz val="12"/>
        <rFont val="Calibri"/>
        <family val="2"/>
        <scheme val="minor"/>
      </rPr>
      <t>Trumbo Cup:</t>
    </r>
    <r>
      <rPr>
        <sz val="12"/>
        <rFont val="Calibri"/>
        <family val="2"/>
        <scheme val="minor"/>
      </rPr>
      <t xml:space="preserve">  16 total games, 16 Cup Points
A separate $30 per man cash pool will be collected and up for grabs</t>
    </r>
  </si>
  <si>
    <r>
      <t xml:space="preserve">two-man team match play.
Each 2-man team will play a 9-hole match against one of the other opposing squads
Fourball Match play, low net scoring, strokes calculated based off of the lowest index player in the foursome.
</t>
    </r>
    <r>
      <rPr>
        <b/>
        <u/>
        <sz val="12"/>
        <color theme="1"/>
        <rFont val="Calibri"/>
        <family val="2"/>
        <scheme val="minor"/>
      </rPr>
      <t>Cash Pool:</t>
    </r>
    <r>
      <rPr>
        <sz val="12"/>
        <color theme="1"/>
        <rFont val="Calibri"/>
        <family val="2"/>
        <scheme val="minor"/>
      </rPr>
      <t xml:space="preserve">  At the end of the day's play, points awareded for each 2-man team will be totaled and ranked.  The 1st, 2nd and 3rd placed teams will be awarded the following amount:
1st place     $300
2nd Place​​    $120
3rd Place     $60
</t>
    </r>
    <r>
      <rPr>
        <b/>
        <u/>
        <sz val="9"/>
        <color theme="1"/>
        <rFont val="Calibri"/>
        <family val="2"/>
        <scheme val="minor"/>
      </rPr>
      <t/>
    </r>
  </si>
  <si>
    <r>
      <t xml:space="preserve">1 cup point awarded per match won
</t>
    </r>
    <r>
      <rPr>
        <b/>
        <sz val="12"/>
        <color theme="1"/>
        <rFont val="Calibri"/>
        <family val="2"/>
        <scheme val="minor"/>
      </rPr>
      <t>OR</t>
    </r>
    <r>
      <rPr>
        <sz val="12"/>
        <color theme="1"/>
        <rFont val="Calibri"/>
        <family val="2"/>
        <scheme val="minor"/>
      </rPr>
      <t xml:space="preserve">
1/2 cup point awarded per tie
</t>
    </r>
  </si>
  <si>
    <r>
      <t xml:space="preserve">Golf GameBook games have been set up for the matches and scorekeepers are assigned on the pairing sheet.  </t>
    </r>
    <r>
      <rPr>
        <b/>
        <sz val="12"/>
        <color rgb="FFFF0000"/>
        <rFont val="Calibri"/>
        <family val="2"/>
        <scheme val="minor"/>
      </rPr>
      <t xml:space="preserve">Golf GameBook will not keep track of where people get strokes for this day only.  Please refer to the scorecard page for this and record the correct </t>
    </r>
    <r>
      <rPr>
        <b/>
        <i/>
        <u/>
        <sz val="12"/>
        <color rgb="FFFF0000"/>
        <rFont val="Calibri"/>
        <family val="2"/>
        <scheme val="minor"/>
      </rPr>
      <t>NET</t>
    </r>
    <r>
      <rPr>
        <b/>
        <sz val="12"/>
        <color rgb="FFFF0000"/>
        <rFont val="Calibri"/>
        <family val="2"/>
        <scheme val="minor"/>
      </rPr>
      <t xml:space="preserve"> score.</t>
    </r>
    <r>
      <rPr>
        <sz val="12"/>
        <color theme="1"/>
        <rFont val="Calibri"/>
        <family val="2"/>
        <scheme val="minor"/>
      </rPr>
      <t xml:space="preserve">
Again, someone in the cart should also keep score to ensure accuracy.
Keep 1 scorecard per match with each team on its own line.  
1) Each 2-man team will be awarded 1 point for the lowest net score on each hole won or ½ a point for each hole tied
2) Each 2-man team will be awarded an additional 1 point at the end of the match for each 9-hole match won or a 1/2 point at the end of the match if the match was tied (the total points awarded in any given match should equal 10 points)
3) The maximum amount of points that can be won during each 9-hole match will be capped at 7 points
4) The minimum amount of points that can be won during each 9-hole match will be 3 point.</t>
    </r>
  </si>
  <si>
    <r>
      <t xml:space="preserve">Please refer to the page that provides details of which holes each player receives strokes on, so that low net score for the hole can be recorded.
</t>
    </r>
    <r>
      <rPr>
        <b/>
        <i/>
        <sz val="12"/>
        <color theme="1"/>
        <rFont val="Calibri"/>
        <family val="2"/>
        <scheme val="minor"/>
      </rPr>
      <t>You do not need to keep the actual score on each hole, but only the points awarded to each 2-man team.</t>
    </r>
  </si>
  <si>
    <t>Placement</t>
  </si>
  <si>
    <t>Red Team</t>
  </si>
  <si>
    <t>Green Team</t>
  </si>
  <si>
    <t>Blue Team</t>
  </si>
  <si>
    <t>Orange Team</t>
  </si>
  <si>
    <t>Points</t>
  </si>
  <si>
    <t>Trumbo Cup</t>
  </si>
  <si>
    <t>Round 2 Individual</t>
  </si>
  <si>
    <t>Round 3 Individual</t>
  </si>
  <si>
    <t>Round 1 Individual</t>
  </si>
  <si>
    <t>To Par</t>
  </si>
  <si>
    <t>Total Net</t>
  </si>
  <si>
    <t>Gisty Belt</t>
  </si>
  <si>
    <t>Day 1 Shamble</t>
  </si>
  <si>
    <t>Day 2 - 2man best ball</t>
  </si>
  <si>
    <t>Day 4 - Skins</t>
  </si>
  <si>
    <t>Day 3 - stroke matches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</si>
</sst>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164" formatCode="0.0"/>
    <numFmt numFmtId="165" formatCode="#\ ?/2"/>
  </numFmts>
  <fonts count="59" x14ac:knownFonts="1">
    <font>
      <sz val="11"/>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b/>
      <sz val="9"/>
      <color theme="0"/>
      <name val="Calibri"/>
      <family val="2"/>
      <scheme val="minor"/>
    </font>
    <font>
      <sz val="9"/>
      <color theme="1"/>
      <name val="Calibri"/>
      <family val="2"/>
      <scheme val="minor"/>
    </font>
    <font>
      <sz val="11"/>
      <color theme="0"/>
      <name val="Calibri"/>
      <family val="2"/>
      <scheme val="minor"/>
    </font>
    <font>
      <sz val="10"/>
      <color theme="0"/>
      <name val="Calibri"/>
      <family val="2"/>
      <scheme val="minor"/>
    </font>
    <font>
      <sz val="9"/>
      <name val="Calibri"/>
      <family val="2"/>
      <scheme val="minor"/>
    </font>
    <font>
      <b/>
      <sz val="9"/>
      <color theme="1"/>
      <name val="Calibri"/>
      <family val="2"/>
      <scheme val="minor"/>
    </font>
    <font>
      <u/>
      <sz val="9"/>
      <color theme="1"/>
      <name val="Calibri"/>
      <family val="2"/>
      <scheme val="minor"/>
    </font>
    <font>
      <sz val="9"/>
      <color theme="1"/>
      <name val="Calibri"/>
      <family val="2"/>
      <scheme val="minor"/>
    </font>
    <font>
      <sz val="16"/>
      <color theme="1"/>
      <name val="Calibri"/>
      <family val="2"/>
      <scheme val="minor"/>
    </font>
    <font>
      <b/>
      <sz val="16"/>
      <color theme="1"/>
      <name val="Calibri"/>
      <family val="2"/>
      <scheme val="minor"/>
    </font>
    <font>
      <sz val="12"/>
      <color theme="0"/>
      <name val="Calibri"/>
      <family val="2"/>
      <scheme val="minor"/>
    </font>
    <font>
      <b/>
      <u/>
      <sz val="9"/>
      <color theme="1"/>
      <name val="Calibri"/>
      <family val="2"/>
      <scheme val="minor"/>
    </font>
    <font>
      <sz val="10"/>
      <name val="Calibri"/>
      <family val="2"/>
      <scheme val="minor"/>
    </font>
    <font>
      <b/>
      <sz val="9"/>
      <color rgb="FFFF0000"/>
      <name val="Calibri"/>
      <family val="2"/>
      <scheme val="minor"/>
    </font>
    <font>
      <b/>
      <sz val="11"/>
      <color theme="1"/>
      <name val="Calibri"/>
      <family val="2"/>
      <scheme val="minor"/>
    </font>
    <font>
      <b/>
      <sz val="16"/>
      <color rgb="FFFF0000"/>
      <name val="Calibri"/>
      <family val="2"/>
      <scheme val="minor"/>
    </font>
    <font>
      <b/>
      <sz val="10"/>
      <name val="Calibri"/>
      <family val="2"/>
      <scheme val="minor"/>
    </font>
    <font>
      <sz val="10"/>
      <color rgb="FF000000"/>
      <name val="Calibri"/>
      <family val="2"/>
    </font>
    <font>
      <b/>
      <sz val="16"/>
      <name val="Calibri"/>
      <family val="2"/>
      <scheme val="minor"/>
    </font>
    <font>
      <b/>
      <i/>
      <u/>
      <sz val="24"/>
      <color theme="1"/>
      <name val="Calibri"/>
      <family val="2"/>
      <scheme val="minor"/>
    </font>
    <font>
      <b/>
      <sz val="12"/>
      <color theme="1"/>
      <name val="Calibri"/>
      <family val="2"/>
      <scheme val="minor"/>
    </font>
    <font>
      <b/>
      <u/>
      <sz val="12"/>
      <name val="Calibri"/>
      <family val="2"/>
      <scheme val="minor"/>
    </font>
    <font>
      <sz val="9"/>
      <color theme="9"/>
      <name val="Calibri"/>
      <family val="2"/>
      <scheme val="minor"/>
    </font>
    <font>
      <sz val="9"/>
      <color theme="4"/>
      <name val="Calibri"/>
      <family val="2"/>
      <scheme val="minor"/>
    </font>
    <font>
      <sz val="9"/>
      <color rgb="FFFF0000"/>
      <name val="Calibri"/>
      <family val="2"/>
      <scheme val="minor"/>
    </font>
    <font>
      <sz val="9"/>
      <color rgb="FF00B050"/>
      <name val="Calibri"/>
      <family val="2"/>
      <scheme val="minor"/>
    </font>
    <font>
      <i/>
      <sz val="9"/>
      <color theme="1"/>
      <name val="Calibri"/>
      <family val="2"/>
      <scheme val="minor"/>
    </font>
    <font>
      <b/>
      <sz val="16"/>
      <color theme="0"/>
      <name val="Calibri"/>
      <family val="2"/>
      <scheme val="minor"/>
    </font>
    <font>
      <sz val="24"/>
      <color theme="1"/>
      <name val="Calibri"/>
      <family val="2"/>
      <scheme val="minor"/>
    </font>
    <font>
      <b/>
      <u/>
      <sz val="24"/>
      <color theme="1"/>
      <name val="Calibri"/>
      <family val="2"/>
      <scheme val="minor"/>
    </font>
    <font>
      <b/>
      <sz val="24"/>
      <color theme="0"/>
      <name val="Calibri"/>
      <family val="2"/>
      <scheme val="minor"/>
    </font>
    <font>
      <b/>
      <i/>
      <sz val="24"/>
      <color theme="0"/>
      <name val="Calibri"/>
      <family val="2"/>
      <scheme val="minor"/>
    </font>
    <font>
      <b/>
      <i/>
      <sz val="24"/>
      <color theme="9"/>
      <name val="Calibri"/>
      <family val="2"/>
      <scheme val="minor"/>
    </font>
    <font>
      <sz val="24"/>
      <name val="Calibri"/>
      <family val="2"/>
      <scheme val="minor"/>
    </font>
    <font>
      <sz val="12"/>
      <name val="Calibri"/>
      <family val="2"/>
      <scheme val="minor"/>
    </font>
    <font>
      <sz val="12"/>
      <color theme="1"/>
      <name val="Calibri"/>
      <family val="2"/>
      <scheme val="minor"/>
    </font>
    <font>
      <b/>
      <sz val="12"/>
      <color rgb="FFFF0000"/>
      <name val="Calibri"/>
      <family val="2"/>
      <scheme val="minor"/>
    </font>
    <font>
      <b/>
      <sz val="12"/>
      <color theme="0"/>
      <name val="Calibri"/>
      <family val="2"/>
      <scheme val="minor"/>
    </font>
    <font>
      <b/>
      <i/>
      <u/>
      <sz val="12"/>
      <color theme="1"/>
      <name val="Calibri"/>
      <family val="2"/>
      <scheme val="minor"/>
    </font>
    <font>
      <sz val="12"/>
      <color rgb="FFFF0000"/>
      <name val="Calibri"/>
      <family val="2"/>
      <scheme val="minor"/>
    </font>
    <font>
      <b/>
      <sz val="12"/>
      <name val="Calibri"/>
      <family val="2"/>
      <scheme val="minor"/>
    </font>
    <font>
      <b/>
      <u/>
      <sz val="12"/>
      <color theme="1"/>
      <name val="Calibri"/>
      <family val="2"/>
      <scheme val="minor"/>
    </font>
    <font>
      <b/>
      <i/>
      <u/>
      <sz val="12"/>
      <color rgb="FFFF0000"/>
      <name val="Calibri"/>
      <family val="2"/>
      <scheme val="minor"/>
    </font>
    <font>
      <b/>
      <i/>
      <sz val="12"/>
      <color theme="1"/>
      <name val="Calibri"/>
      <family val="2"/>
      <scheme val="minor"/>
    </font>
    <font>
      <sz val="12"/>
      <color theme="9"/>
      <name val="Calibri"/>
      <family val="2"/>
      <scheme val="minor"/>
    </font>
    <font>
      <sz val="12"/>
      <color theme="4"/>
      <name val="Calibri"/>
      <family val="2"/>
      <scheme val="minor"/>
    </font>
    <font>
      <sz val="12"/>
      <color rgb="FF00B050"/>
      <name val="Calibri"/>
      <family val="2"/>
      <scheme val="minor"/>
    </font>
    <font>
      <sz val="11"/>
      <color rgb="FF000000"/>
      <name val="Calibri"/>
      <family val="2"/>
    </font>
    <font>
      <sz val="14"/>
      <color theme="1"/>
      <name val="Calibri"/>
      <family val="2"/>
      <scheme val="minor"/>
    </font>
    <font>
      <sz val="22"/>
      <color rgb="FF000000"/>
      <name val="Calibri"/>
      <family val="2"/>
    </font>
    <font>
      <sz val="22"/>
      <color theme="1"/>
      <name val="Calibri"/>
      <family val="2"/>
      <scheme val="minor"/>
    </font>
    <font>
      <sz val="14"/>
      <color theme="0"/>
      <name val="Calibri"/>
      <family val="2"/>
      <scheme val="minor"/>
    </font>
    <font>
      <sz val="14"/>
      <name val="Calibri"/>
      <family val="2"/>
      <scheme val="minor"/>
    </font>
    <font>
      <sz val="18"/>
      <color theme="0"/>
      <name val="Calibri"/>
      <family val="2"/>
      <scheme val="minor"/>
    </font>
    <font>
      <sz val="20"/>
      <color theme="0"/>
      <name val="Calibri"/>
      <family val="2"/>
      <scheme val="minor"/>
    </font>
  </fonts>
  <fills count="26">
    <fill>
      <patternFill patternType="none"/>
    </fill>
    <fill>
      <patternFill patternType="gray125"/>
    </fill>
    <fill>
      <patternFill patternType="solid">
        <fgColor theme="4"/>
        <bgColor theme="4"/>
      </patternFill>
    </fill>
    <fill>
      <patternFill patternType="solid">
        <fgColor rgb="FFFFC000"/>
        <bgColor indexed="64"/>
      </patternFill>
    </fill>
    <fill>
      <patternFill patternType="solid">
        <fgColor theme="0" tint="-0.249977111117893"/>
        <bgColor indexed="64"/>
      </patternFill>
    </fill>
    <fill>
      <patternFill patternType="solid">
        <fgColor theme="4" tint="0.79998168889431442"/>
        <bgColor theme="4" tint="0.79998168889431442"/>
      </patternFill>
    </fill>
    <fill>
      <patternFill patternType="solid">
        <fgColor theme="1"/>
        <bgColor indexed="64"/>
      </patternFill>
    </fill>
    <fill>
      <patternFill patternType="solid">
        <fgColor theme="4"/>
        <bgColor indexed="64"/>
      </patternFill>
    </fill>
    <fill>
      <patternFill patternType="solid">
        <fgColor rgb="FFFF00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theme="4" tint="0.79998168889431442"/>
      </patternFill>
    </fill>
    <fill>
      <patternFill patternType="solid">
        <fgColor theme="5" tint="0.79998168889431442"/>
        <bgColor indexed="64"/>
      </patternFill>
    </fill>
    <fill>
      <patternFill patternType="solid">
        <fgColor theme="0"/>
        <bgColor indexed="64"/>
      </patternFill>
    </fill>
    <fill>
      <patternFill patternType="solid">
        <fgColor theme="3" tint="-0.249977111117893"/>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0" tint="-0.14999847407452621"/>
        <bgColor theme="4" tint="0.79998168889431442"/>
      </patternFill>
    </fill>
    <fill>
      <patternFill patternType="solid">
        <fgColor theme="4" tint="0.59999389629810485"/>
        <bgColor indexed="64"/>
      </patternFill>
    </fill>
    <fill>
      <patternFill patternType="solid">
        <fgColor theme="3" tint="0.79998168889431442"/>
        <bgColor indexed="64"/>
      </patternFill>
    </fill>
    <fill>
      <patternFill patternType="solid">
        <fgColor theme="9"/>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1"/>
        <bgColor theme="4" tint="0.79998168889431442"/>
      </patternFill>
    </fill>
    <fill>
      <patternFill patternType="solid">
        <fgColor theme="3"/>
        <bgColor indexed="64"/>
      </patternFill>
    </fill>
    <fill>
      <patternFill patternType="solid">
        <fgColor theme="3" tint="0.59999389629810485"/>
        <bgColor indexed="64"/>
      </patternFill>
    </fill>
  </fills>
  <borders count="177">
    <border>
      <left/>
      <right/>
      <top/>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theme="4" tint="0.39997558519241921"/>
      </top>
      <bottom/>
      <diagonal/>
    </border>
    <border>
      <left style="medium">
        <color indexed="64"/>
      </left>
      <right/>
      <top style="medium">
        <color indexed="64"/>
      </top>
      <bottom style="thin">
        <color theme="4" tint="0.39997558519241921"/>
      </bottom>
      <diagonal/>
    </border>
    <border>
      <left/>
      <right style="medium">
        <color indexed="64"/>
      </right>
      <top style="medium">
        <color indexed="64"/>
      </top>
      <bottom style="thin">
        <color theme="4" tint="0.39997558519241921"/>
      </bottom>
      <diagonal/>
    </border>
    <border>
      <left/>
      <right style="medium">
        <color indexed="64"/>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theme="4" tint="0.39997558519241921"/>
      </bottom>
      <diagonal/>
    </border>
    <border>
      <left style="medium">
        <color indexed="64"/>
      </left>
      <right style="medium">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hair">
        <color theme="0" tint="-0.14996795556505021"/>
      </right>
      <top style="medium">
        <color indexed="64"/>
      </top>
      <bottom style="hair">
        <color theme="0" tint="-0.14996795556505021"/>
      </bottom>
      <diagonal/>
    </border>
    <border>
      <left style="hair">
        <color theme="0" tint="-0.14996795556505021"/>
      </left>
      <right style="hair">
        <color theme="0" tint="-0.14996795556505021"/>
      </right>
      <top style="medium">
        <color indexed="64"/>
      </top>
      <bottom style="hair">
        <color theme="0" tint="-0.14996795556505021"/>
      </bottom>
      <diagonal/>
    </border>
    <border>
      <left style="hair">
        <color theme="0" tint="-0.14996795556505021"/>
      </left>
      <right style="medium">
        <color indexed="64"/>
      </right>
      <top style="medium">
        <color indexed="64"/>
      </top>
      <bottom style="hair">
        <color theme="0" tint="-0.14996795556505021"/>
      </bottom>
      <diagonal/>
    </border>
    <border>
      <left style="medium">
        <color indexed="64"/>
      </left>
      <right style="hair">
        <color theme="0" tint="-0.14996795556505021"/>
      </right>
      <top style="hair">
        <color theme="0" tint="-0.14996795556505021"/>
      </top>
      <bottom style="hair">
        <color theme="0" tint="-0.14996795556505021"/>
      </bottom>
      <diagonal/>
    </border>
    <border>
      <left style="hair">
        <color theme="0" tint="-0.14996795556505021"/>
      </left>
      <right style="hair">
        <color theme="0" tint="-0.14996795556505021"/>
      </right>
      <top style="hair">
        <color theme="0" tint="-0.14996795556505021"/>
      </top>
      <bottom style="hair">
        <color theme="0" tint="-0.14996795556505021"/>
      </bottom>
      <diagonal/>
    </border>
    <border>
      <left style="medium">
        <color indexed="64"/>
      </left>
      <right style="hair">
        <color theme="0" tint="-0.14996795556505021"/>
      </right>
      <top style="hair">
        <color theme="0" tint="-0.14996795556505021"/>
      </top>
      <bottom style="medium">
        <color indexed="64"/>
      </bottom>
      <diagonal/>
    </border>
    <border>
      <left style="hair">
        <color theme="0" tint="-0.14996795556505021"/>
      </left>
      <right style="hair">
        <color theme="0" tint="-0.14996795556505021"/>
      </right>
      <top style="hair">
        <color theme="0" tint="-0.14996795556505021"/>
      </top>
      <bottom style="medium">
        <color indexed="64"/>
      </bottom>
      <diagonal/>
    </border>
    <border>
      <left style="hair">
        <color theme="0" tint="-0.14996795556505021"/>
      </left>
      <right style="medium">
        <color indexed="64"/>
      </right>
      <top style="hair">
        <color theme="0" tint="-0.14996795556505021"/>
      </top>
      <bottom style="medium">
        <color indexed="64"/>
      </bottom>
      <diagonal/>
    </border>
    <border>
      <left style="medium">
        <color indexed="64"/>
      </left>
      <right style="hair">
        <color theme="0" tint="-0.14996795556505021"/>
      </right>
      <top/>
      <bottom style="hair">
        <color theme="0" tint="-0.14996795556505021"/>
      </bottom>
      <diagonal/>
    </border>
    <border>
      <left style="hair">
        <color theme="0" tint="-0.14996795556505021"/>
      </left>
      <right style="hair">
        <color theme="0" tint="-0.14996795556505021"/>
      </right>
      <top/>
      <bottom style="hair">
        <color theme="0" tint="-0.14996795556505021"/>
      </bottom>
      <diagonal/>
    </border>
    <border>
      <left style="hair">
        <color theme="0" tint="-0.14996795556505021"/>
      </left>
      <right/>
      <top style="medium">
        <color indexed="64"/>
      </top>
      <bottom style="hair">
        <color theme="0" tint="-0.14996795556505021"/>
      </bottom>
      <diagonal/>
    </border>
    <border>
      <left style="hair">
        <color theme="0" tint="-0.14996795556505021"/>
      </left>
      <right/>
      <top style="hair">
        <color theme="0" tint="-0.14996795556505021"/>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hair">
        <color theme="0" tint="-0.14996795556505021"/>
      </bottom>
      <diagonal/>
    </border>
    <border>
      <left style="medium">
        <color indexed="64"/>
      </left>
      <right style="medium">
        <color indexed="64"/>
      </right>
      <top style="hair">
        <color theme="0" tint="-0.14996795556505021"/>
      </top>
      <bottom style="medium">
        <color indexed="64"/>
      </bottom>
      <diagonal/>
    </border>
    <border>
      <left/>
      <right style="medium">
        <color indexed="64"/>
      </right>
      <top style="medium">
        <color indexed="64"/>
      </top>
      <bottom style="hair">
        <color theme="0" tint="-0.14996795556505021"/>
      </bottom>
      <diagonal/>
    </border>
    <border>
      <left/>
      <right style="medium">
        <color indexed="64"/>
      </right>
      <top style="hair">
        <color theme="0" tint="-0.14996795556505021"/>
      </top>
      <bottom style="medium">
        <color indexed="64"/>
      </bottom>
      <diagonal/>
    </border>
    <border>
      <left style="medium">
        <color indexed="64"/>
      </left>
      <right style="medium">
        <color indexed="64"/>
      </right>
      <top/>
      <bottom style="hair">
        <color theme="0" tint="-0.14996795556505021"/>
      </bottom>
      <diagonal/>
    </border>
    <border>
      <left/>
      <right style="medium">
        <color indexed="64"/>
      </right>
      <top/>
      <bottom style="hair">
        <color theme="0" tint="-0.14996795556505021"/>
      </bottom>
      <diagonal/>
    </border>
    <border>
      <left style="hair">
        <color theme="0" tint="-0.14996795556505021"/>
      </left>
      <right style="thick">
        <color auto="1"/>
      </right>
      <top style="medium">
        <color indexed="64"/>
      </top>
      <bottom style="hair">
        <color theme="0" tint="-0.14996795556505021"/>
      </bottom>
      <diagonal/>
    </border>
    <border>
      <left style="hair">
        <color theme="0" tint="-0.14996795556505021"/>
      </left>
      <right style="thick">
        <color auto="1"/>
      </right>
      <top style="hair">
        <color theme="0" tint="-0.14996795556505021"/>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medium">
        <color indexed="64"/>
      </bottom>
      <diagonal/>
    </border>
    <border>
      <left/>
      <right style="medium">
        <color indexed="64"/>
      </right>
      <top/>
      <bottom style="thin">
        <color indexed="64"/>
      </bottom>
      <diagonal/>
    </border>
    <border>
      <left style="hair">
        <color theme="0" tint="-0.14996795556505021"/>
      </left>
      <right style="thick">
        <color auto="1"/>
      </right>
      <top/>
      <bottom style="hair">
        <color theme="0" tint="-0.14996795556505021"/>
      </bottom>
      <diagonal/>
    </border>
    <border>
      <left style="hair">
        <color theme="0" tint="-0.14996795556505021"/>
      </left>
      <right/>
      <top style="hair">
        <color theme="0" tint="-0.14996795556505021"/>
      </top>
      <bottom style="hair">
        <color theme="0" tint="-0.14996795556505021"/>
      </bottom>
      <diagonal/>
    </border>
    <border>
      <left style="hair">
        <color theme="0" tint="-0.14996795556505021"/>
      </left>
      <right/>
      <top/>
      <bottom style="hair">
        <color theme="0" tint="-0.14996795556505021"/>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theme="0" tint="-0.14996795556505021"/>
      </right>
      <top style="hair">
        <color theme="0" tint="-0.14996795556505021"/>
      </top>
      <bottom style="hair">
        <color indexed="64"/>
      </bottom>
      <diagonal/>
    </border>
    <border>
      <left style="hair">
        <color theme="0" tint="-0.14996795556505021"/>
      </left>
      <right style="hair">
        <color theme="0" tint="-0.14996795556505021"/>
      </right>
      <top style="hair">
        <color theme="0" tint="-0.14996795556505021"/>
      </top>
      <bottom style="hair">
        <color indexed="64"/>
      </bottom>
      <diagonal/>
    </border>
    <border>
      <left style="hair">
        <color theme="0" tint="-0.14996795556505021"/>
      </left>
      <right style="thick">
        <color auto="1"/>
      </right>
      <top style="hair">
        <color theme="0" tint="-0.14996795556505021"/>
      </top>
      <bottom style="hair">
        <color indexed="64"/>
      </bottom>
      <diagonal/>
    </border>
    <border>
      <left style="medium">
        <color indexed="64"/>
      </left>
      <right style="medium">
        <color indexed="64"/>
      </right>
      <top style="hair">
        <color theme="0" tint="-0.14996795556505021"/>
      </top>
      <bottom style="hair">
        <color indexed="64"/>
      </bottom>
      <diagonal/>
    </border>
    <border>
      <left/>
      <right style="medium">
        <color indexed="64"/>
      </right>
      <top style="hair">
        <color theme="0" tint="-0.14996795556505021"/>
      </top>
      <bottom style="hair">
        <color indexed="64"/>
      </bottom>
      <diagonal/>
    </border>
    <border>
      <left style="hair">
        <color theme="0" tint="-0.14996795556505021"/>
      </left>
      <right style="medium">
        <color indexed="64"/>
      </right>
      <top style="hair">
        <color theme="0" tint="-0.14996795556505021"/>
      </top>
      <bottom style="hair">
        <color indexed="64"/>
      </bottom>
      <diagonal/>
    </border>
    <border>
      <left style="hair">
        <color theme="0" tint="-0.14996795556505021"/>
      </left>
      <right/>
      <top style="hair">
        <color theme="0" tint="-0.14996795556505021"/>
      </top>
      <bottom style="hair">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hair">
        <color theme="0" tint="-0.14996795556505021"/>
      </top>
      <bottom style="medium">
        <color indexed="64"/>
      </bottom>
      <diagonal/>
    </border>
    <border>
      <left style="medium">
        <color indexed="64"/>
      </left>
      <right/>
      <top style="thin">
        <color rgb="FF000000"/>
      </top>
      <bottom/>
      <diagonal/>
    </border>
    <border>
      <left style="thin">
        <color indexed="64"/>
      </left>
      <right/>
      <top style="thin">
        <color rgb="FF000000"/>
      </top>
      <bottom/>
      <diagonal/>
    </border>
    <border>
      <left style="thick">
        <color indexed="64"/>
      </left>
      <right/>
      <top style="thin">
        <color rgb="FF000000"/>
      </top>
      <bottom/>
      <diagonal/>
    </border>
    <border>
      <left style="thin">
        <color indexed="64"/>
      </left>
      <right style="thin">
        <color theme="4" tint="0.39997558519241921"/>
      </right>
      <top style="thin">
        <color rgb="FF000000"/>
      </top>
      <bottom/>
      <diagonal/>
    </border>
    <border>
      <left style="thick">
        <color auto="1"/>
      </left>
      <right/>
      <top style="hair">
        <color theme="0" tint="-0.14996795556505021"/>
      </top>
      <bottom style="medium">
        <color indexed="64"/>
      </bottom>
      <diagonal/>
    </border>
    <border>
      <left/>
      <right style="medium">
        <color indexed="64"/>
      </right>
      <top style="medium">
        <color indexed="64"/>
      </top>
      <bottom style="hair">
        <color theme="0" tint="-0.24994659260841701"/>
      </bottom>
      <diagonal/>
    </border>
    <border>
      <left/>
      <right/>
      <top style="hair">
        <color theme="0" tint="-0.14996795556505021"/>
      </top>
      <bottom style="medium">
        <color indexed="64"/>
      </bottom>
      <diagonal/>
    </border>
    <border>
      <left style="thin">
        <color theme="4" tint="0.39997558519241921"/>
      </left>
      <right style="medium">
        <color indexed="64"/>
      </right>
      <top style="thin">
        <color rgb="FF000000"/>
      </top>
      <bottom/>
      <diagonal/>
    </border>
    <border>
      <left style="medium">
        <color indexed="64"/>
      </left>
      <right/>
      <top style="medium">
        <color indexed="64"/>
      </top>
      <bottom style="hair">
        <color theme="0" tint="-0.24994659260841701"/>
      </bottom>
      <diagonal/>
    </border>
    <border>
      <left style="thin">
        <color indexed="64"/>
      </left>
      <right style="medium">
        <color indexed="64"/>
      </right>
      <top style="thin">
        <color indexed="64"/>
      </top>
      <bottom/>
      <diagonal/>
    </border>
    <border>
      <left style="medium">
        <color indexed="64"/>
      </left>
      <right style="medium">
        <color indexed="64"/>
      </right>
      <top style="hair">
        <color theme="0" tint="-0.14996795556505021"/>
      </top>
      <bottom style="hair">
        <color theme="0" tint="-0.14996795556505021"/>
      </bottom>
      <diagonal/>
    </border>
    <border>
      <left style="hair">
        <color theme="0" tint="-0.14996795556505021"/>
      </left>
      <right style="medium">
        <color indexed="64"/>
      </right>
      <top style="hair">
        <color theme="0" tint="-0.14996795556505021"/>
      </top>
      <bottom style="hair">
        <color theme="0" tint="-0.14996795556505021"/>
      </bottom>
      <diagonal/>
    </border>
    <border>
      <left style="hair">
        <color theme="0" tint="-0.14996795556505021"/>
      </left>
      <right style="medium">
        <color indexed="64"/>
      </right>
      <top/>
      <bottom style="hair">
        <color theme="0" tint="-0.14996795556505021"/>
      </bottom>
      <diagonal/>
    </border>
    <border>
      <left style="thick">
        <color auto="1"/>
      </left>
      <right/>
      <top style="medium">
        <color indexed="64"/>
      </top>
      <bottom style="hair">
        <color theme="0" tint="-0.14996795556505021"/>
      </bottom>
      <diagonal/>
    </border>
    <border>
      <left style="thick">
        <color auto="1"/>
      </left>
      <right/>
      <top style="hair">
        <color theme="0" tint="-0.14996795556505021"/>
      </top>
      <bottom style="hair">
        <color indexed="64"/>
      </bottom>
      <diagonal/>
    </border>
    <border>
      <left style="thick">
        <color auto="1"/>
      </left>
      <right/>
      <top style="hair">
        <color indexed="64"/>
      </top>
      <bottom style="hair">
        <color theme="0" tint="-0.14996795556505021"/>
      </bottom>
      <diagonal/>
    </border>
    <border>
      <left/>
      <right style="medium">
        <color indexed="64"/>
      </right>
      <top style="hair">
        <color indexed="64"/>
      </top>
      <bottom style="hair">
        <color theme="0" tint="-0.14996795556505021"/>
      </bottom>
      <diagonal/>
    </border>
    <border>
      <left style="medium">
        <color indexed="64"/>
      </left>
      <right/>
      <top style="medium">
        <color indexed="64"/>
      </top>
      <bottom style="hair">
        <color theme="0" tint="-0.14996795556505021"/>
      </bottom>
      <diagonal/>
    </border>
    <border>
      <left/>
      <right/>
      <top style="medium">
        <color indexed="64"/>
      </top>
      <bottom style="hair">
        <color theme="0" tint="-0.14996795556505021"/>
      </bottom>
      <diagonal/>
    </border>
    <border>
      <left style="medium">
        <color indexed="64"/>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medium">
        <color indexed="64"/>
      </right>
      <top style="hair">
        <color theme="0" tint="-0.14996795556505021"/>
      </top>
      <bottom style="hair">
        <color theme="0" tint="-0.14996795556505021"/>
      </bottom>
      <diagonal/>
    </border>
    <border>
      <left style="hair">
        <color theme="0" tint="-0.14996795556505021"/>
      </left>
      <right style="hair">
        <color theme="0" tint="-0.14996795556505021"/>
      </right>
      <top/>
      <bottom style="medium">
        <color indexed="64"/>
      </bottom>
      <diagonal/>
    </border>
    <border>
      <left style="medium">
        <color indexed="64"/>
      </left>
      <right/>
      <top style="thin">
        <color indexed="64"/>
      </top>
      <bottom/>
      <diagonal/>
    </border>
    <border>
      <left style="thick">
        <color auto="1"/>
      </left>
      <right/>
      <top style="hair">
        <color theme="0" tint="-0.14996795556505021"/>
      </top>
      <bottom style="hair">
        <color theme="0" tint="-0.14996795556505021"/>
      </bottom>
      <diagonal/>
    </border>
    <border>
      <left style="medium">
        <color indexed="64"/>
      </left>
      <right style="thin">
        <color indexed="64"/>
      </right>
      <top style="medium">
        <color indexed="64"/>
      </top>
      <bottom style="hair">
        <color theme="0" tint="-0.14996795556505021"/>
      </bottom>
      <diagonal/>
    </border>
    <border>
      <left style="medium">
        <color indexed="64"/>
      </left>
      <right style="thin">
        <color indexed="64"/>
      </right>
      <top style="hair">
        <color theme="0" tint="-0.14996795556505021"/>
      </top>
      <bottom style="hair">
        <color theme="0" tint="-0.14996795556505021"/>
      </bottom>
      <diagonal/>
    </border>
    <border>
      <left style="medium">
        <color indexed="64"/>
      </left>
      <right style="thin">
        <color indexed="64"/>
      </right>
      <top style="hair">
        <color theme="0" tint="-0.14996795556505021"/>
      </top>
      <bottom style="medium">
        <color indexed="64"/>
      </bottom>
      <diagonal/>
    </border>
    <border>
      <left style="medium">
        <color indexed="64"/>
      </left>
      <right/>
      <top/>
      <bottom style="hair">
        <color theme="0" tint="-0.14996795556505021"/>
      </bottom>
      <diagonal/>
    </border>
    <border>
      <left style="thick">
        <color auto="1"/>
      </left>
      <right/>
      <top/>
      <bottom style="hair">
        <color theme="0" tint="-0.14996795556505021"/>
      </bottom>
      <diagonal/>
    </border>
    <border>
      <left style="medium">
        <color indexed="64"/>
      </left>
      <right style="thin">
        <color indexed="64"/>
      </right>
      <top/>
      <bottom style="hair">
        <color theme="0" tint="-0.14996795556505021"/>
      </bottom>
      <diagonal/>
    </border>
    <border>
      <left style="thin">
        <color indexed="64"/>
      </left>
      <right/>
      <top style="medium">
        <color indexed="64"/>
      </top>
      <bottom style="hair">
        <color theme="0" tint="-0.14996795556505021"/>
      </bottom>
      <diagonal/>
    </border>
    <border>
      <left style="thin">
        <color indexed="64"/>
      </left>
      <right/>
      <top style="hair">
        <color theme="0" tint="-0.14996795556505021"/>
      </top>
      <bottom style="hair">
        <color theme="0" tint="-0.14996795556505021"/>
      </bottom>
      <diagonal/>
    </border>
    <border>
      <left style="thin">
        <color indexed="64"/>
      </left>
      <right/>
      <top style="hair">
        <color theme="0" tint="-0.14996795556505021"/>
      </top>
      <bottom style="medium">
        <color indexed="64"/>
      </bottom>
      <diagonal/>
    </border>
    <border>
      <left style="thin">
        <color indexed="64"/>
      </left>
      <right style="thin">
        <color indexed="64"/>
      </right>
      <top/>
      <bottom/>
      <diagonal/>
    </border>
    <border>
      <left style="thin">
        <color indexed="64"/>
      </left>
      <right style="thin">
        <color theme="4" tint="0.39997558519241921"/>
      </right>
      <top/>
      <bottom/>
      <diagonal/>
    </border>
    <border>
      <left style="thin">
        <color indexed="64"/>
      </left>
      <right style="medium">
        <color indexed="64"/>
      </right>
      <top/>
      <bottom/>
      <diagonal/>
    </border>
    <border>
      <left style="medium">
        <color indexed="64"/>
      </left>
      <right/>
      <top style="hair">
        <color theme="0" tint="-0.24994659260841701"/>
      </top>
      <bottom style="hair">
        <color theme="0" tint="-0.14996795556505021"/>
      </bottom>
      <diagonal/>
    </border>
    <border>
      <left/>
      <right style="medium">
        <color indexed="64"/>
      </right>
      <top style="hair">
        <color theme="0" tint="-0.24994659260841701"/>
      </top>
      <bottom style="hair">
        <color theme="0" tint="-0.14996795556505021"/>
      </bottom>
      <diagonal/>
    </border>
    <border>
      <left/>
      <right style="hair">
        <color theme="0" tint="-0.14996795556505021"/>
      </right>
      <top style="medium">
        <color indexed="64"/>
      </top>
      <bottom style="hair">
        <color theme="0" tint="-0.14996795556505021"/>
      </bottom>
      <diagonal/>
    </border>
    <border>
      <left/>
      <right style="hair">
        <color theme="0" tint="-0.14996795556505021"/>
      </right>
      <top style="hair">
        <color theme="0" tint="-0.14996795556505021"/>
      </top>
      <bottom style="hair">
        <color theme="0" tint="-0.14996795556505021"/>
      </bottom>
      <diagonal/>
    </border>
    <border>
      <left/>
      <right style="hair">
        <color theme="0" tint="-0.14996795556505021"/>
      </right>
      <top style="hair">
        <color theme="0" tint="-0.14996795556505021"/>
      </top>
      <bottom style="medium">
        <color indexed="64"/>
      </bottom>
      <diagonal/>
    </border>
    <border>
      <left/>
      <right style="hair">
        <color theme="0" tint="-0.14996795556505021"/>
      </right>
      <top/>
      <bottom style="hair">
        <color theme="0" tint="-0.14996795556505021"/>
      </bottom>
      <diagonal/>
    </border>
    <border>
      <left/>
      <right/>
      <top/>
      <bottom style="hair">
        <color theme="0" tint="-0.14996795556505021"/>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style="medium">
        <color indexed="64"/>
      </right>
      <top style="thin">
        <color theme="4" tint="0.39997558519241921"/>
      </top>
      <bottom/>
      <diagonal/>
    </border>
    <border>
      <left style="hair">
        <color theme="4" tint="0.39994506668294322"/>
      </left>
      <right style="hair">
        <color theme="4" tint="0.39994506668294322"/>
      </right>
      <top style="thin">
        <color theme="4" tint="0.39997558519241921"/>
      </top>
      <bottom style="thin">
        <color theme="4" tint="0.39994506668294322"/>
      </bottom>
      <diagonal/>
    </border>
    <border>
      <left style="hair">
        <color theme="4" tint="0.39994506668294322"/>
      </left>
      <right style="hair">
        <color theme="4" tint="0.39994506668294322"/>
      </right>
      <top style="thin">
        <color theme="4" tint="0.39994506668294322"/>
      </top>
      <bottom style="thin">
        <color theme="4" tint="0.39994506668294322"/>
      </bottom>
      <diagonal/>
    </border>
    <border>
      <left style="hair">
        <color theme="4" tint="0.39994506668294322"/>
      </left>
      <right style="hair">
        <color theme="4" tint="0.39994506668294322"/>
      </right>
      <top style="thin">
        <color theme="4" tint="0.39994506668294322"/>
      </top>
      <bottom style="thin">
        <color theme="4" tint="0.39997558519241921"/>
      </bottom>
      <diagonal/>
    </border>
    <border>
      <left style="hair">
        <color theme="4" tint="0.39994506668294322"/>
      </left>
      <right style="hair">
        <color theme="4" tint="0.39994506668294322"/>
      </right>
      <top style="thin">
        <color theme="4" tint="0.39994506668294322"/>
      </top>
      <bottom/>
      <diagonal/>
    </border>
    <border>
      <left style="hair">
        <color theme="4" tint="0.39994506668294322"/>
      </left>
      <right style="hair">
        <color theme="4" tint="0.39994506668294322"/>
      </right>
      <top/>
      <bottom style="thin">
        <color theme="4" tint="0.39994506668294322"/>
      </bottom>
      <diagonal/>
    </border>
    <border>
      <left style="hair">
        <color theme="0" tint="-0.14996795556505021"/>
      </left>
      <right style="hair">
        <color theme="0" tint="-0.14996795556505021"/>
      </right>
      <top style="hair">
        <color theme="0" tint="-0.14996795556505021"/>
      </top>
      <bottom style="medium">
        <color theme="1"/>
      </bottom>
      <diagonal/>
    </border>
    <border>
      <left style="thin">
        <color theme="4" tint="0.39994506668294322"/>
      </left>
      <right/>
      <top style="thin">
        <color theme="4" tint="0.39997558519241921"/>
      </top>
      <bottom/>
      <diagonal/>
    </border>
    <border>
      <left/>
      <right style="thin">
        <color theme="4" tint="0.39994506668294322"/>
      </right>
      <top style="thin">
        <color theme="4" tint="0.39997558519241921"/>
      </top>
      <bottom/>
      <diagonal/>
    </border>
    <border>
      <left style="thin">
        <color theme="4" tint="0.39994506668294322"/>
      </left>
      <right style="hair">
        <color theme="4" tint="0.39994506668294322"/>
      </right>
      <top style="thin">
        <color theme="4" tint="0.39997558519241921"/>
      </top>
      <bottom style="thin">
        <color theme="4" tint="0.39994506668294322"/>
      </bottom>
      <diagonal/>
    </border>
    <border>
      <left style="hair">
        <color theme="4" tint="0.39994506668294322"/>
      </left>
      <right style="thin">
        <color theme="4" tint="0.39994506668294322"/>
      </right>
      <top style="thin">
        <color theme="4" tint="0.39997558519241921"/>
      </top>
      <bottom style="thin">
        <color theme="4" tint="0.39994506668294322"/>
      </bottom>
      <diagonal/>
    </border>
    <border>
      <left style="thin">
        <color theme="4" tint="0.39994506668294322"/>
      </left>
      <right style="hair">
        <color theme="4" tint="0.39994506668294322"/>
      </right>
      <top style="thin">
        <color theme="4" tint="0.39994506668294322"/>
      </top>
      <bottom style="thin">
        <color theme="4" tint="0.39994506668294322"/>
      </bottom>
      <diagonal/>
    </border>
    <border>
      <left style="hair">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style="hair">
        <color theme="4" tint="0.39994506668294322"/>
      </right>
      <top style="thin">
        <color theme="4" tint="0.39994506668294322"/>
      </top>
      <bottom/>
      <diagonal/>
    </border>
    <border>
      <left style="thin">
        <color theme="4" tint="0.39994506668294322"/>
      </left>
      <right style="hair">
        <color theme="4" tint="0.39994506668294322"/>
      </right>
      <top/>
      <bottom style="thin">
        <color theme="4" tint="0.39994506668294322"/>
      </bottom>
      <diagonal/>
    </border>
    <border>
      <left style="hair">
        <color theme="4" tint="0.39994506668294322"/>
      </left>
      <right style="thin">
        <color theme="4" tint="0.39994506668294322"/>
      </right>
      <top style="thin">
        <color theme="4" tint="0.39994506668294322"/>
      </top>
      <bottom/>
      <diagonal/>
    </border>
    <border>
      <left style="thin">
        <color theme="4" tint="0.39994506668294322"/>
      </left>
      <right style="hair">
        <color theme="4" tint="0.39994506668294322"/>
      </right>
      <top style="thin">
        <color theme="4" tint="0.39994506668294322"/>
      </top>
      <bottom style="thin">
        <color theme="4" tint="0.39997558519241921"/>
      </bottom>
      <diagonal/>
    </border>
    <border>
      <left style="hair">
        <color theme="4" tint="0.39994506668294322"/>
      </left>
      <right style="thin">
        <color theme="4" tint="0.39994506668294322"/>
      </right>
      <top/>
      <bottom style="thin">
        <color theme="4" tint="0.3999755851924192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cellStyleXfs>
  <cellXfs count="918">
    <xf numFmtId="0" fontId="0" fillId="0" borderId="0" xfId="0"/>
    <xf numFmtId="0" fontId="1" fillId="0" borderId="0" xfId="0" applyFont="1"/>
    <xf numFmtId="0" fontId="1" fillId="0" borderId="0" xfId="0" applyFont="1" applyAlignment="1">
      <alignment horizontal="left" vertical="center"/>
    </xf>
    <xf numFmtId="0" fontId="2" fillId="0" borderId="0" xfId="0" applyFont="1" applyAlignment="1">
      <alignment horizontal="center" vertical="center"/>
    </xf>
    <xf numFmtId="0" fontId="2" fillId="0" borderId="0" xfId="0" applyFont="1"/>
    <xf numFmtId="0" fontId="2" fillId="3" borderId="2" xfId="0" applyFont="1" applyFill="1" applyBorder="1" applyAlignment="1">
      <alignment horizontal="center" vertical="center"/>
    </xf>
    <xf numFmtId="0" fontId="5" fillId="0" borderId="0" xfId="0" applyFont="1"/>
    <xf numFmtId="0" fontId="5"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2" fillId="0" borderId="0" xfId="0" applyFont="1" applyBorder="1"/>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xf numFmtId="0" fontId="5" fillId="0" borderId="0" xfId="0" applyFont="1" applyAlignment="1">
      <alignment wrapText="1"/>
    </xf>
    <xf numFmtId="0" fontId="5" fillId="0" borderId="0" xfId="0" applyFont="1" applyAlignment="1">
      <alignment horizontal="left"/>
    </xf>
    <xf numFmtId="0" fontId="11" fillId="0" borderId="0" xfId="0" applyNumberFormat="1" applyFont="1" applyAlignment="1">
      <alignment horizontal="center"/>
    </xf>
    <xf numFmtId="0" fontId="11" fillId="0" borderId="0" xfId="0" applyFont="1" applyAlignment="1">
      <alignment horizontal="left"/>
    </xf>
    <xf numFmtId="0" fontId="0" fillId="0" borderId="0" xfId="0" pivotButton="1"/>
    <xf numFmtId="0" fontId="0" fillId="0" borderId="0" xfId="0" applyAlignment="1">
      <alignment horizontal="left"/>
    </xf>
    <xf numFmtId="0" fontId="0" fillId="0" borderId="0" xfId="0" applyNumberFormat="1"/>
    <xf numFmtId="0" fontId="0" fillId="9" borderId="8" xfId="0" applyFill="1" applyBorder="1"/>
    <xf numFmtId="0" fontId="0" fillId="9" borderId="9" xfId="0" applyFill="1" applyBorder="1"/>
    <xf numFmtId="0" fontId="0" fillId="9" borderId="10" xfId="0" applyFill="1" applyBorder="1"/>
    <xf numFmtId="0" fontId="0" fillId="9" borderId="11" xfId="0" applyFill="1" applyBorder="1"/>
    <xf numFmtId="0" fontId="0" fillId="9" borderId="0" xfId="0" applyFill="1" applyBorder="1"/>
    <xf numFmtId="0" fontId="0" fillId="9" borderId="19" xfId="0" applyFill="1" applyBorder="1"/>
    <xf numFmtId="0" fontId="0" fillId="9" borderId="12" xfId="0" applyFill="1" applyBorder="1"/>
    <xf numFmtId="0" fontId="0" fillId="9" borderId="20" xfId="0" applyFill="1" applyBorder="1"/>
    <xf numFmtId="0" fontId="0" fillId="9" borderId="21" xfId="0" applyFill="1" applyBorder="1"/>
    <xf numFmtId="164" fontId="0" fillId="0" borderId="0" xfId="0" applyNumberFormat="1"/>
    <xf numFmtId="0" fontId="0" fillId="0" borderId="0" xfId="0"/>
    <xf numFmtId="0" fontId="12" fillId="0" borderId="0" xfId="0" applyFont="1" applyAlignment="1">
      <alignment horizontal="center"/>
    </xf>
    <xf numFmtId="0" fontId="0" fillId="0" borderId="0" xfId="0"/>
    <xf numFmtId="0" fontId="2" fillId="0" borderId="0" xfId="0" applyFont="1" applyAlignment="1">
      <alignment horizontal="center" vertical="center"/>
    </xf>
    <xf numFmtId="0" fontId="2" fillId="0" borderId="0" xfId="0" applyFont="1"/>
    <xf numFmtId="0" fontId="5" fillId="5" borderId="2" xfId="0" applyFont="1" applyFill="1" applyBorder="1" applyAlignment="1">
      <alignment horizontal="center"/>
    </xf>
    <xf numFmtId="0" fontId="5" fillId="0" borderId="2" xfId="0" applyFont="1" applyBorder="1" applyAlignment="1">
      <alignment horizontal="center"/>
    </xf>
    <xf numFmtId="0" fontId="2" fillId="3" borderId="39"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0" fillId="18" borderId="52" xfId="0" applyFont="1" applyFill="1" applyBorder="1" applyAlignment="1">
      <alignment horizontal="center" vertical="center"/>
    </xf>
    <xf numFmtId="0" fontId="20" fillId="18" borderId="52" xfId="0" applyFont="1" applyFill="1" applyBorder="1" applyAlignment="1">
      <alignment horizontal="center" vertical="center"/>
    </xf>
    <xf numFmtId="0" fontId="2" fillId="13" borderId="42" xfId="0" applyFont="1" applyFill="1" applyBorder="1" applyAlignment="1">
      <alignment horizontal="center" vertical="center"/>
    </xf>
    <xf numFmtId="0" fontId="2" fillId="13" borderId="46" xfId="0" applyFont="1" applyFill="1" applyBorder="1" applyAlignment="1">
      <alignment horizontal="center" vertical="center"/>
    </xf>
    <xf numFmtId="0" fontId="2" fillId="13" borderId="65" xfId="0" applyFont="1" applyFill="1" applyBorder="1"/>
    <xf numFmtId="0" fontId="2" fillId="9" borderId="57" xfId="0" applyFont="1" applyFill="1" applyBorder="1" applyAlignment="1">
      <alignment horizontal="center" vertical="center"/>
    </xf>
    <xf numFmtId="0" fontId="2" fillId="9" borderId="57" xfId="0" applyFont="1" applyFill="1" applyBorder="1"/>
    <xf numFmtId="0" fontId="20" fillId="18" borderId="39" xfId="0" applyFont="1" applyFill="1" applyBorder="1" applyAlignment="1">
      <alignment horizontal="center" vertical="center"/>
    </xf>
    <xf numFmtId="0" fontId="2" fillId="13" borderId="43" xfId="0" applyFont="1" applyFill="1" applyBorder="1" applyAlignment="1">
      <alignment horizontal="center" vertical="center"/>
    </xf>
    <xf numFmtId="0" fontId="2" fillId="9" borderId="69" xfId="0" applyNumberFormat="1" applyFont="1" applyFill="1" applyBorder="1" applyAlignment="1">
      <alignment horizontal="center" vertical="center"/>
    </xf>
    <xf numFmtId="0" fontId="2" fillId="13" borderId="70" xfId="0" applyNumberFormat="1" applyFont="1" applyFill="1" applyBorder="1" applyAlignment="1">
      <alignment horizontal="center" vertical="center"/>
    </xf>
    <xf numFmtId="0" fontId="2" fillId="9" borderId="71" xfId="0" applyNumberFormat="1" applyFont="1" applyFill="1" applyBorder="1" applyAlignment="1">
      <alignment horizontal="center" vertical="center"/>
    </xf>
    <xf numFmtId="0" fontId="2" fillId="13" borderId="72" xfId="0" applyNumberFormat="1" applyFont="1" applyFill="1" applyBorder="1" applyAlignment="1">
      <alignment horizontal="center" vertical="center"/>
    </xf>
    <xf numFmtId="0" fontId="2" fillId="18" borderId="9" xfId="0" applyFont="1" applyFill="1" applyBorder="1" applyAlignment="1">
      <alignment horizontal="center" vertical="center"/>
    </xf>
    <xf numFmtId="0" fontId="2" fillId="13" borderId="34" xfId="0" applyFont="1" applyFill="1" applyBorder="1" applyAlignment="1">
      <alignment horizontal="center" vertical="center"/>
    </xf>
    <xf numFmtId="0" fontId="2" fillId="13" borderId="42" xfId="0" applyFont="1" applyFill="1" applyBorder="1" applyAlignment="1">
      <alignment horizontal="center" vertical="center"/>
    </xf>
    <xf numFmtId="0" fontId="2" fillId="9" borderId="75" xfId="0" applyFont="1" applyFill="1" applyBorder="1" applyAlignment="1">
      <alignment horizontal="center" vertical="center"/>
    </xf>
    <xf numFmtId="0" fontId="2" fillId="13" borderId="53" xfId="0" applyFont="1" applyFill="1" applyBorder="1" applyAlignment="1">
      <alignment horizontal="center" vertical="center"/>
    </xf>
    <xf numFmtId="0" fontId="2" fillId="13" borderId="77" xfId="0" applyFont="1" applyFill="1" applyBorder="1" applyAlignment="1">
      <alignment horizontal="center" vertical="center"/>
    </xf>
    <xf numFmtId="0" fontId="7" fillId="14" borderId="0" xfId="0" applyFont="1" applyFill="1"/>
    <xf numFmtId="0" fontId="7" fillId="14" borderId="0" xfId="0" applyFont="1" applyFill="1" applyAlignment="1">
      <alignment horizontal="center" vertical="center"/>
    </xf>
    <xf numFmtId="0" fontId="6" fillId="14" borderId="0" xfId="0" applyFont="1" applyFill="1" applyAlignment="1">
      <alignment horizontal="center"/>
    </xf>
    <xf numFmtId="0" fontId="6" fillId="14" borderId="0" xfId="0" applyFont="1" applyFill="1"/>
    <xf numFmtId="0" fontId="20" fillId="18" borderId="11" xfId="0" applyFont="1" applyFill="1" applyBorder="1" applyAlignment="1">
      <alignment horizontal="right"/>
    </xf>
    <xf numFmtId="0" fontId="2" fillId="3" borderId="78"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9" xfId="0" applyFont="1" applyFill="1" applyBorder="1" applyAlignment="1">
      <alignment horizontal="center" vertical="center"/>
    </xf>
    <xf numFmtId="0" fontId="2" fillId="0" borderId="0" xfId="0" applyFont="1" applyFill="1"/>
    <xf numFmtId="0" fontId="2" fillId="13" borderId="62" xfId="0" applyFont="1" applyFill="1" applyBorder="1"/>
    <xf numFmtId="0" fontId="2" fillId="13" borderId="76" xfId="0" applyFont="1" applyFill="1" applyBorder="1"/>
    <xf numFmtId="0" fontId="20" fillId="18" borderId="32" xfId="0" applyFont="1" applyFill="1" applyBorder="1" applyAlignment="1">
      <alignment horizontal="center" vertical="center"/>
    </xf>
    <xf numFmtId="0" fontId="20" fillId="18" borderId="5" xfId="0" applyFont="1" applyFill="1" applyBorder="1" applyAlignment="1">
      <alignment horizontal="center" vertical="center"/>
    </xf>
    <xf numFmtId="0" fontId="7" fillId="9" borderId="69" xfId="0" applyNumberFormat="1" applyFont="1" applyFill="1" applyBorder="1" applyAlignment="1">
      <alignment horizontal="center" vertical="center"/>
    </xf>
    <xf numFmtId="0" fontId="7" fillId="9" borderId="71" xfId="0" applyNumberFormat="1" applyFont="1" applyFill="1" applyBorder="1" applyAlignment="1">
      <alignment horizontal="center" vertical="center"/>
    </xf>
    <xf numFmtId="0" fontId="7" fillId="21" borderId="59" xfId="0" applyFont="1" applyFill="1" applyBorder="1" applyAlignment="1">
      <alignment horizontal="center" vertical="center"/>
    </xf>
    <xf numFmtId="0" fontId="7" fillId="21" borderId="60" xfId="0" applyFont="1" applyFill="1" applyBorder="1" applyAlignment="1">
      <alignment horizontal="center"/>
    </xf>
    <xf numFmtId="0" fontId="7" fillId="20" borderId="56" xfId="0" applyFont="1" applyFill="1" applyBorder="1" applyAlignment="1">
      <alignment horizontal="center" vertical="center"/>
    </xf>
    <xf numFmtId="0" fontId="7" fillId="20" borderId="57" xfId="0" applyFont="1" applyFill="1" applyBorder="1" applyAlignment="1">
      <alignment horizontal="center"/>
    </xf>
    <xf numFmtId="0" fontId="7" fillId="20" borderId="58" xfId="0" applyFont="1" applyFill="1" applyBorder="1" applyAlignment="1">
      <alignment horizontal="center"/>
    </xf>
    <xf numFmtId="0" fontId="7" fillId="7" borderId="56" xfId="0" applyFont="1" applyFill="1" applyBorder="1" applyAlignment="1">
      <alignment horizontal="center" vertical="center"/>
    </xf>
    <xf numFmtId="0" fontId="7" fillId="7" borderId="57" xfId="0" applyFont="1" applyFill="1" applyBorder="1" applyAlignment="1">
      <alignment horizontal="center"/>
    </xf>
    <xf numFmtId="0" fontId="7" fillId="8" borderId="59" xfId="0" applyFont="1" applyFill="1" applyBorder="1" applyAlignment="1">
      <alignment horizontal="center" vertical="center"/>
    </xf>
    <xf numFmtId="0" fontId="7" fillId="8" borderId="60" xfId="0" applyFont="1" applyFill="1" applyBorder="1" applyAlignment="1">
      <alignment horizontal="center"/>
    </xf>
    <xf numFmtId="0" fontId="7" fillId="20" borderId="59" xfId="0" applyFont="1" applyFill="1" applyBorder="1" applyAlignment="1">
      <alignment horizontal="center" vertical="center"/>
    </xf>
    <xf numFmtId="0" fontId="7" fillId="20" borderId="60" xfId="0" applyFont="1" applyFill="1" applyBorder="1" applyAlignment="1">
      <alignment horizontal="center"/>
    </xf>
    <xf numFmtId="0" fontId="7" fillId="21" borderId="61" xfId="0" applyFont="1" applyFill="1" applyBorder="1" applyAlignment="1">
      <alignment horizontal="center" vertical="center"/>
    </xf>
    <xf numFmtId="0" fontId="7" fillId="21" borderId="62" xfId="0" applyFont="1" applyFill="1" applyBorder="1" applyAlignment="1">
      <alignment horizontal="center"/>
    </xf>
    <xf numFmtId="0" fontId="7" fillId="7" borderId="59" xfId="0" applyFont="1" applyFill="1" applyBorder="1" applyAlignment="1">
      <alignment horizontal="center" vertical="center"/>
    </xf>
    <xf numFmtId="0" fontId="7" fillId="7" borderId="60" xfId="0" applyFont="1" applyFill="1" applyBorder="1" applyAlignment="1">
      <alignment horizontal="center"/>
    </xf>
    <xf numFmtId="0" fontId="7" fillId="8" borderId="61" xfId="0" applyFont="1" applyFill="1" applyBorder="1" applyAlignment="1">
      <alignment horizontal="center" vertical="center"/>
    </xf>
    <xf numFmtId="0" fontId="7" fillId="8" borderId="62" xfId="0" applyFont="1" applyFill="1" applyBorder="1" applyAlignment="1">
      <alignment horizontal="center"/>
    </xf>
    <xf numFmtId="0" fontId="21" fillId="0" borderId="0" xfId="0" applyFont="1" applyFill="1" applyBorder="1" applyAlignment="1">
      <alignment horizontal="center" vertical="center"/>
    </xf>
    <xf numFmtId="0" fontId="7" fillId="20" borderId="66" xfId="0" applyFont="1" applyFill="1" applyBorder="1" applyAlignment="1">
      <alignment horizontal="center"/>
    </xf>
    <xf numFmtId="0" fontId="7" fillId="20" borderId="81" xfId="0" applyFont="1" applyFill="1" applyBorder="1" applyAlignment="1">
      <alignment horizontal="center"/>
    </xf>
    <xf numFmtId="0" fontId="7" fillId="21" borderId="81" xfId="0" applyFont="1" applyFill="1" applyBorder="1" applyAlignment="1">
      <alignment horizontal="center"/>
    </xf>
    <xf numFmtId="0" fontId="7" fillId="21" borderId="67" xfId="0" applyFont="1" applyFill="1" applyBorder="1" applyAlignment="1">
      <alignment horizontal="center"/>
    </xf>
    <xf numFmtId="0" fontId="7" fillId="7" borderId="66" xfId="0" applyFont="1" applyFill="1" applyBorder="1" applyAlignment="1">
      <alignment horizontal="center"/>
    </xf>
    <xf numFmtId="0" fontId="7" fillId="7" borderId="81" xfId="0" applyFont="1" applyFill="1" applyBorder="1" applyAlignment="1">
      <alignment horizontal="center"/>
    </xf>
    <xf numFmtId="0" fontId="7" fillId="8" borderId="81" xfId="0" applyFont="1" applyFill="1" applyBorder="1" applyAlignment="1">
      <alignment horizontal="center"/>
    </xf>
    <xf numFmtId="0" fontId="7" fillId="8" borderId="67" xfId="0" applyFont="1" applyFill="1" applyBorder="1" applyAlignment="1">
      <alignment horizontal="center"/>
    </xf>
    <xf numFmtId="0" fontId="20" fillId="18" borderId="68" xfId="0" applyFont="1" applyFill="1" applyBorder="1" applyAlignment="1">
      <alignment horizontal="center" vertical="center"/>
    </xf>
    <xf numFmtId="0" fontId="7" fillId="0" borderId="67" xfId="0" applyFont="1" applyBorder="1"/>
    <xf numFmtId="0" fontId="7" fillId="21" borderId="63" xfId="0" applyFont="1" applyFill="1" applyBorder="1" applyAlignment="1">
      <alignment horizontal="center" vertical="center"/>
    </xf>
    <xf numFmtId="0" fontId="2" fillId="13" borderId="73" xfId="0" applyNumberFormat="1" applyFont="1" applyFill="1" applyBorder="1" applyAlignment="1">
      <alignment horizontal="center" vertical="center"/>
    </xf>
    <xf numFmtId="0" fontId="2" fillId="13" borderId="74" xfId="0" applyNumberFormat="1" applyFont="1" applyFill="1" applyBorder="1" applyAlignment="1">
      <alignment horizontal="center" vertical="center"/>
    </xf>
    <xf numFmtId="0" fontId="7" fillId="21" borderId="64" xfId="0" applyFont="1" applyFill="1" applyBorder="1" applyAlignment="1">
      <alignment horizontal="center" vertical="center"/>
    </xf>
    <xf numFmtId="0" fontId="7" fillId="21" borderId="65" xfId="0" applyFont="1" applyFill="1" applyBorder="1" applyAlignment="1">
      <alignment horizontal="center"/>
    </xf>
    <xf numFmtId="0" fontId="7" fillId="21" borderId="82" xfId="0" applyFont="1" applyFill="1" applyBorder="1" applyAlignment="1">
      <alignment horizontal="center"/>
    </xf>
    <xf numFmtId="0" fontId="2" fillId="9" borderId="89" xfId="0" applyNumberFormat="1" applyFont="1" applyFill="1" applyBorder="1" applyAlignment="1">
      <alignment horizontal="center" vertical="center"/>
    </xf>
    <xf numFmtId="0" fontId="2" fillId="9" borderId="90" xfId="0" applyNumberFormat="1" applyFont="1" applyFill="1" applyBorder="1" applyAlignment="1">
      <alignment horizontal="center" vertical="center"/>
    </xf>
    <xf numFmtId="0" fontId="7" fillId="20" borderId="86" xfId="0" applyFont="1" applyFill="1" applyBorder="1" applyAlignment="1">
      <alignment horizontal="center" vertical="center"/>
    </xf>
    <xf numFmtId="0" fontId="7" fillId="20" borderId="87" xfId="0" applyFont="1" applyFill="1" applyBorder="1" applyAlignment="1">
      <alignment horizontal="center"/>
    </xf>
    <xf numFmtId="0" fontId="7" fillId="20" borderId="91" xfId="0" applyFont="1" applyFill="1" applyBorder="1" applyAlignment="1">
      <alignment horizontal="center"/>
    </xf>
    <xf numFmtId="0" fontId="2" fillId="21" borderId="65" xfId="0" applyFont="1" applyFill="1" applyBorder="1" applyAlignment="1">
      <alignment horizontal="center" vertical="center"/>
    </xf>
    <xf numFmtId="0" fontId="1" fillId="21" borderId="65" xfId="0" applyFont="1" applyFill="1" applyBorder="1" applyAlignment="1">
      <alignment horizontal="center" vertical="center"/>
    </xf>
    <xf numFmtId="0" fontId="3" fillId="21" borderId="65" xfId="0" applyFont="1" applyFill="1" applyBorder="1" applyAlignment="1">
      <alignment horizontal="center" vertical="center"/>
    </xf>
    <xf numFmtId="0" fontId="7" fillId="13" borderId="73" xfId="0" applyFont="1" applyFill="1" applyBorder="1" applyAlignment="1">
      <alignment horizontal="center" vertical="center"/>
    </xf>
    <xf numFmtId="0" fontId="7" fillId="13" borderId="74" xfId="0" applyFont="1" applyFill="1" applyBorder="1" applyAlignment="1">
      <alignment horizontal="center" vertical="center"/>
    </xf>
    <xf numFmtId="0" fontId="2" fillId="13" borderId="64" xfId="0" applyFont="1" applyFill="1" applyBorder="1"/>
    <xf numFmtId="0" fontId="2" fillId="13" borderId="80" xfId="0" applyFont="1" applyFill="1" applyBorder="1"/>
    <xf numFmtId="0" fontId="7" fillId="13" borderId="73" xfId="0" applyNumberFormat="1" applyFont="1" applyFill="1" applyBorder="1" applyAlignment="1">
      <alignment horizontal="center" vertical="center"/>
    </xf>
    <xf numFmtId="0" fontId="7" fillId="13" borderId="74" xfId="0" applyNumberFormat="1" applyFont="1" applyFill="1" applyBorder="1" applyAlignment="1">
      <alignment horizontal="center" vertical="center"/>
    </xf>
    <xf numFmtId="0" fontId="2" fillId="9" borderId="87" xfId="0" applyFont="1" applyFill="1" applyBorder="1" applyAlignment="1">
      <alignment horizontal="center" vertical="center"/>
    </xf>
    <xf numFmtId="0" fontId="2" fillId="9" borderId="88" xfId="0" applyFont="1" applyFill="1" applyBorder="1" applyAlignment="1">
      <alignment horizontal="center" vertical="center"/>
    </xf>
    <xf numFmtId="0" fontId="2" fillId="21" borderId="62" xfId="0" applyFont="1" applyFill="1" applyBorder="1"/>
    <xf numFmtId="0" fontId="2" fillId="0" borderId="0" xfId="0" applyFont="1" applyFill="1" applyBorder="1"/>
    <xf numFmtId="0" fontId="7" fillId="0" borderId="0" xfId="0" applyFont="1" applyFill="1" applyBorder="1" applyAlignment="1">
      <alignment horizontal="left"/>
    </xf>
    <xf numFmtId="0" fontId="2"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xf>
    <xf numFmtId="0" fontId="7" fillId="20" borderId="92" xfId="0" applyFont="1" applyFill="1" applyBorder="1" applyAlignment="1">
      <alignment horizontal="center"/>
    </xf>
    <xf numFmtId="0" fontId="20" fillId="18" borderId="40" xfId="0" applyFont="1" applyFill="1" applyBorder="1" applyAlignment="1">
      <alignment horizontal="center" vertical="center"/>
    </xf>
    <xf numFmtId="0" fontId="7" fillId="14" borderId="0" xfId="0" applyFont="1" applyFill="1" applyAlignment="1"/>
    <xf numFmtId="0" fontId="20" fillId="18" borderId="96" xfId="0" applyFont="1" applyFill="1" applyBorder="1" applyAlignment="1">
      <alignment horizontal="center" vertical="center"/>
    </xf>
    <xf numFmtId="0" fontId="20" fillId="18" borderId="97" xfId="0" applyFont="1" applyFill="1" applyBorder="1" applyAlignment="1">
      <alignment horizontal="center" vertical="center"/>
    </xf>
    <xf numFmtId="0" fontId="20" fillId="18" borderId="98" xfId="0" applyFont="1" applyFill="1" applyBorder="1" applyAlignment="1">
      <alignment horizontal="center" vertical="center"/>
    </xf>
    <xf numFmtId="0" fontId="20" fillId="18" borderId="99" xfId="0" applyFont="1" applyFill="1" applyBorder="1" applyAlignment="1">
      <alignment horizontal="center" vertical="center"/>
    </xf>
    <xf numFmtId="0" fontId="7" fillId="13" borderId="95" xfId="0" applyNumberFormat="1" applyFont="1" applyFill="1" applyBorder="1" applyAlignment="1">
      <alignment horizontal="center" vertical="center"/>
    </xf>
    <xf numFmtId="0" fontId="7" fillId="21" borderId="95" xfId="0" applyFont="1" applyFill="1" applyBorder="1" applyAlignment="1">
      <alignment horizontal="center" vertical="center"/>
    </xf>
    <xf numFmtId="0" fontId="7" fillId="21" borderId="11" xfId="0" applyFont="1" applyFill="1" applyBorder="1" applyAlignment="1"/>
    <xf numFmtId="0" fontId="7" fillId="21" borderId="12" xfId="0" applyFont="1" applyFill="1" applyBorder="1" applyAlignment="1"/>
    <xf numFmtId="0" fontId="7" fillId="7" borderId="8" xfId="0" applyFont="1" applyFill="1" applyBorder="1" applyAlignment="1"/>
    <xf numFmtId="0" fontId="7" fillId="7" borderId="83" xfId="0" applyFont="1" applyFill="1" applyBorder="1" applyAlignment="1"/>
    <xf numFmtId="0" fontId="7" fillId="8" borderId="11" xfId="0" applyFont="1" applyFill="1" applyBorder="1" applyAlignment="1"/>
    <xf numFmtId="0" fontId="7" fillId="8" borderId="12" xfId="0" applyFont="1" applyFill="1" applyBorder="1" applyAlignment="1"/>
    <xf numFmtId="0" fontId="2" fillId="3" borderId="3" xfId="0" applyFont="1" applyFill="1" applyBorder="1" applyAlignment="1">
      <alignment horizontal="center" vertical="center"/>
    </xf>
    <xf numFmtId="0" fontId="20" fillId="18" borderId="25" xfId="0" applyFont="1" applyFill="1" applyBorder="1" applyAlignment="1">
      <alignment horizontal="center" vertical="center"/>
    </xf>
    <xf numFmtId="0" fontId="7" fillId="0" borderId="102" xfId="0" applyFont="1" applyBorder="1"/>
    <xf numFmtId="0" fontId="20" fillId="18" borderId="103" xfId="0" applyFont="1" applyFill="1" applyBorder="1" applyAlignment="1">
      <alignment horizontal="right"/>
    </xf>
    <xf numFmtId="0" fontId="7" fillId="20" borderId="11" xfId="0" applyFont="1" applyFill="1" applyBorder="1" applyAlignment="1"/>
    <xf numFmtId="0" fontId="7" fillId="20" borderId="104" xfId="0" applyFont="1" applyFill="1" applyBorder="1" applyAlignment="1"/>
    <xf numFmtId="0" fontId="7" fillId="20" borderId="101" xfId="0" applyFont="1" applyFill="1" applyBorder="1"/>
    <xf numFmtId="0" fontId="2" fillId="13" borderId="27" xfId="0" applyFont="1" applyFill="1" applyBorder="1" applyAlignment="1">
      <alignment horizontal="center" vertical="center"/>
    </xf>
    <xf numFmtId="165" fontId="2" fillId="9" borderId="56" xfId="0" applyNumberFormat="1" applyFont="1" applyFill="1" applyBorder="1" applyAlignment="1">
      <alignment horizontal="center" vertical="center"/>
    </xf>
    <xf numFmtId="165" fontId="2" fillId="9" borderId="57" xfId="0" applyNumberFormat="1" applyFont="1" applyFill="1" applyBorder="1" applyAlignment="1">
      <alignment horizontal="center" vertical="center"/>
    </xf>
    <xf numFmtId="165" fontId="2" fillId="9" borderId="75" xfId="0" applyNumberFormat="1" applyFont="1" applyFill="1" applyBorder="1" applyAlignment="1">
      <alignment horizontal="center" vertical="center"/>
    </xf>
    <xf numFmtId="165" fontId="2" fillId="9" borderId="86" xfId="0" applyNumberFormat="1" applyFont="1" applyFill="1" applyBorder="1"/>
    <xf numFmtId="165" fontId="2" fillId="9" borderId="87" xfId="0" applyNumberFormat="1" applyFont="1" applyFill="1" applyBorder="1"/>
    <xf numFmtId="165" fontId="2" fillId="9" borderId="88" xfId="0" applyNumberFormat="1" applyFont="1" applyFill="1" applyBorder="1"/>
    <xf numFmtId="165" fontId="2" fillId="13" borderId="64" xfId="0" applyNumberFormat="1" applyFont="1" applyFill="1" applyBorder="1" applyAlignment="1">
      <alignment horizontal="center" vertical="center"/>
    </xf>
    <xf numFmtId="165" fontId="2" fillId="13" borderId="65" xfId="0" applyNumberFormat="1" applyFont="1" applyFill="1" applyBorder="1" applyAlignment="1">
      <alignment horizontal="center" vertical="center"/>
    </xf>
    <xf numFmtId="165" fontId="2" fillId="13" borderId="80" xfId="0" applyNumberFormat="1" applyFont="1" applyFill="1" applyBorder="1" applyAlignment="1">
      <alignment horizontal="center" vertical="center"/>
    </xf>
    <xf numFmtId="165" fontId="2" fillId="13" borderId="61" xfId="0" applyNumberFormat="1" applyFont="1" applyFill="1" applyBorder="1"/>
    <xf numFmtId="165" fontId="2" fillId="13" borderId="62" xfId="0" applyNumberFormat="1" applyFont="1" applyFill="1" applyBorder="1"/>
    <xf numFmtId="165" fontId="2" fillId="13" borderId="76" xfId="0" applyNumberFormat="1" applyFont="1" applyFill="1" applyBorder="1"/>
    <xf numFmtId="165" fontId="2" fillId="9" borderId="56" xfId="0" applyNumberFormat="1" applyFont="1" applyFill="1" applyBorder="1"/>
    <xf numFmtId="165" fontId="2" fillId="9" borderId="57" xfId="0" applyNumberFormat="1" applyFont="1" applyFill="1" applyBorder="1"/>
    <xf numFmtId="165" fontId="2" fillId="9" borderId="75" xfId="0" applyNumberFormat="1" applyFont="1" applyFill="1" applyBorder="1"/>
    <xf numFmtId="165" fontId="2" fillId="9" borderId="86" xfId="0" applyNumberFormat="1" applyFont="1" applyFill="1" applyBorder="1" applyAlignment="1">
      <alignment horizontal="center" vertical="center"/>
    </xf>
    <xf numFmtId="165" fontId="2" fillId="9" borderId="87" xfId="0" applyNumberFormat="1" applyFont="1" applyFill="1" applyBorder="1" applyAlignment="1">
      <alignment horizontal="center" vertical="center"/>
    </xf>
    <xf numFmtId="165" fontId="2" fillId="9" borderId="88" xfId="0" applyNumberFormat="1" applyFont="1" applyFill="1" applyBorder="1" applyAlignment="1">
      <alignment horizontal="center" vertical="center"/>
    </xf>
    <xf numFmtId="165" fontId="2" fillId="13" borderId="64" xfId="0" applyNumberFormat="1" applyFont="1" applyFill="1" applyBorder="1"/>
    <xf numFmtId="165" fontId="2" fillId="13" borderId="65" xfId="0" applyNumberFormat="1" applyFont="1" applyFill="1" applyBorder="1"/>
    <xf numFmtId="165" fontId="2" fillId="13" borderId="80" xfId="0" applyNumberFormat="1" applyFont="1" applyFill="1" applyBorder="1"/>
    <xf numFmtId="165" fontId="2" fillId="21" borderId="64" xfId="0" applyNumberFormat="1" applyFont="1" applyFill="1" applyBorder="1" applyAlignment="1">
      <alignment horizontal="center" vertical="center"/>
    </xf>
    <xf numFmtId="165" fontId="2" fillId="21" borderId="65" xfId="0" applyNumberFormat="1" applyFont="1" applyFill="1" applyBorder="1" applyAlignment="1">
      <alignment horizontal="center" vertical="center"/>
    </xf>
    <xf numFmtId="165" fontId="7" fillId="21" borderId="65" xfId="0" applyNumberFormat="1" applyFont="1" applyFill="1" applyBorder="1" applyAlignment="1">
      <alignment horizontal="center" vertical="center"/>
    </xf>
    <xf numFmtId="165" fontId="1" fillId="21" borderId="65" xfId="0" applyNumberFormat="1" applyFont="1" applyFill="1" applyBorder="1" applyAlignment="1">
      <alignment horizontal="center" vertical="center"/>
    </xf>
    <xf numFmtId="165" fontId="3" fillId="21" borderId="65" xfId="0" applyNumberFormat="1" applyFont="1" applyFill="1" applyBorder="1" applyAlignment="1">
      <alignment horizontal="center" vertical="center"/>
    </xf>
    <xf numFmtId="165" fontId="3" fillId="21" borderId="80" xfId="0" applyNumberFormat="1" applyFont="1" applyFill="1" applyBorder="1" applyAlignment="1">
      <alignment horizontal="center" vertical="center"/>
    </xf>
    <xf numFmtId="165" fontId="2" fillId="21" borderId="62" xfId="0" applyNumberFormat="1" applyFont="1" applyFill="1" applyBorder="1"/>
    <xf numFmtId="165" fontId="2" fillId="20" borderId="56" xfId="0" applyNumberFormat="1" applyFont="1" applyFill="1" applyBorder="1" applyAlignment="1">
      <alignment horizontal="center" vertical="center"/>
    </xf>
    <xf numFmtId="165" fontId="2" fillId="20" borderId="57" xfId="0" applyNumberFormat="1" applyFont="1" applyFill="1" applyBorder="1" applyAlignment="1">
      <alignment horizontal="center" vertical="center"/>
    </xf>
    <xf numFmtId="165" fontId="2" fillId="8" borderId="65" xfId="0" applyNumberFormat="1" applyFont="1" applyFill="1" applyBorder="1"/>
    <xf numFmtId="165" fontId="7" fillId="8" borderId="65" xfId="0" applyNumberFormat="1" applyFont="1" applyFill="1" applyBorder="1" applyAlignment="1">
      <alignment horizontal="center" vertical="center"/>
    </xf>
    <xf numFmtId="165" fontId="2" fillId="20" borderId="75" xfId="0" applyNumberFormat="1" applyFont="1" applyFill="1" applyBorder="1" applyAlignment="1">
      <alignment horizontal="center" vertical="center"/>
    </xf>
    <xf numFmtId="165" fontId="2" fillId="20" borderId="87" xfId="0" applyNumberFormat="1" applyFont="1" applyFill="1" applyBorder="1"/>
    <xf numFmtId="0" fontId="7" fillId="20" borderId="9" xfId="0" applyFont="1" applyFill="1" applyBorder="1" applyAlignment="1"/>
    <xf numFmtId="0" fontId="7" fillId="20" borderId="84" xfId="0" applyFont="1" applyFill="1" applyBorder="1" applyAlignment="1"/>
    <xf numFmtId="0" fontId="7" fillId="21" borderId="0" xfId="0" applyFont="1" applyFill="1" applyBorder="1" applyAlignment="1"/>
    <xf numFmtId="0" fontId="7" fillId="21" borderId="20" xfId="0" applyFont="1" applyFill="1" applyBorder="1" applyAlignment="1"/>
    <xf numFmtId="0" fontId="7" fillId="7" borderId="9" xfId="0" applyFont="1" applyFill="1" applyBorder="1" applyAlignment="1"/>
    <xf numFmtId="0" fontId="7" fillId="7" borderId="84" xfId="0" applyFont="1" applyFill="1" applyBorder="1" applyAlignment="1"/>
    <xf numFmtId="0" fontId="7" fillId="8" borderId="0" xfId="0" applyFont="1" applyFill="1" applyBorder="1" applyAlignment="1"/>
    <xf numFmtId="0" fontId="7" fillId="8" borderId="20" xfId="0" applyFont="1" applyFill="1" applyBorder="1" applyAlignment="1"/>
    <xf numFmtId="0" fontId="7" fillId="20" borderId="0" xfId="0" applyFont="1" applyFill="1" applyBorder="1" applyAlignment="1"/>
    <xf numFmtId="0" fontId="7" fillId="8" borderId="59" xfId="0" applyFont="1" applyFill="1" applyBorder="1" applyAlignment="1"/>
    <xf numFmtId="0" fontId="2" fillId="9" borderId="60" xfId="0" applyFont="1" applyFill="1" applyBorder="1"/>
    <xf numFmtId="0" fontId="7" fillId="21" borderId="59" xfId="0" applyFont="1" applyFill="1" applyBorder="1" applyAlignment="1"/>
    <xf numFmtId="0" fontId="2" fillId="0" borderId="60" xfId="0" applyFont="1" applyFill="1" applyBorder="1" applyAlignment="1">
      <alignment horizontal="center" vertical="center"/>
    </xf>
    <xf numFmtId="0" fontId="2" fillId="0" borderId="60" xfId="0" applyFont="1" applyFill="1" applyBorder="1"/>
    <xf numFmtId="0" fontId="7" fillId="20" borderId="59" xfId="0" applyFont="1" applyFill="1" applyBorder="1" applyAlignment="1"/>
    <xf numFmtId="0" fontId="7" fillId="7" borderId="59" xfId="0" applyFont="1" applyFill="1" applyBorder="1" applyAlignment="1"/>
    <xf numFmtId="0" fontId="7" fillId="8" borderId="61" xfId="0" applyFont="1" applyFill="1" applyBorder="1" applyAlignment="1"/>
    <xf numFmtId="0" fontId="2" fillId="0" borderId="62" xfId="0" applyFont="1" applyFill="1" applyBorder="1"/>
    <xf numFmtId="0" fontId="2" fillId="9" borderId="81" xfId="0" applyFont="1" applyFill="1" applyBorder="1"/>
    <xf numFmtId="0" fontId="2" fillId="0" borderId="81" xfId="0" applyFont="1" applyFill="1" applyBorder="1"/>
    <xf numFmtId="0" fontId="2" fillId="0" borderId="67" xfId="0" applyFont="1" applyFill="1" applyBorder="1"/>
    <xf numFmtId="0" fontId="2" fillId="9" borderId="106" xfId="0" applyNumberFormat="1" applyFont="1" applyFill="1" applyBorder="1" applyAlignment="1">
      <alignment horizontal="center" vertical="center"/>
    </xf>
    <xf numFmtId="0" fontId="2" fillId="0" borderId="106" xfId="0" applyNumberFormat="1" applyFont="1" applyFill="1" applyBorder="1" applyAlignment="1">
      <alignment horizontal="center" vertical="center"/>
    </xf>
    <xf numFmtId="0" fontId="7" fillId="0" borderId="106" xfId="0" applyNumberFormat="1" applyFont="1" applyFill="1" applyBorder="1" applyAlignment="1">
      <alignment horizontal="center" vertical="center"/>
    </xf>
    <xf numFmtId="0" fontId="2" fillId="0" borderId="70" xfId="0" applyNumberFormat="1" applyFont="1" applyFill="1" applyBorder="1" applyAlignment="1">
      <alignment horizontal="center" vertical="center"/>
    </xf>
    <xf numFmtId="0" fontId="7" fillId="8" borderId="56" xfId="0" applyFont="1" applyFill="1" applyBorder="1" applyAlignment="1">
      <alignment horizontal="center" vertical="center"/>
    </xf>
    <xf numFmtId="0" fontId="7" fillId="8" borderId="57" xfId="0" applyFont="1" applyFill="1" applyBorder="1" applyAlignment="1">
      <alignment horizontal="center"/>
    </xf>
    <xf numFmtId="0" fontId="7" fillId="8" borderId="58" xfId="0" applyFont="1" applyFill="1" applyBorder="1" applyAlignment="1">
      <alignment horizontal="center"/>
    </xf>
    <xf numFmtId="0" fontId="7" fillId="8" borderId="107" xfId="0" applyFont="1" applyFill="1" applyBorder="1" applyAlignment="1">
      <alignment horizontal="center"/>
    </xf>
    <xf numFmtId="0" fontId="7" fillId="21" borderId="107" xfId="0" applyFont="1" applyFill="1" applyBorder="1" applyAlignment="1">
      <alignment horizontal="center"/>
    </xf>
    <xf numFmtId="0" fontId="7" fillId="20" borderId="107" xfId="0" applyFont="1" applyFill="1" applyBorder="1" applyAlignment="1">
      <alignment horizontal="center"/>
    </xf>
    <xf numFmtId="0" fontId="7" fillId="7" borderId="107" xfId="0" applyFont="1" applyFill="1" applyBorder="1" applyAlignment="1">
      <alignment horizontal="center"/>
    </xf>
    <xf numFmtId="0" fontId="7" fillId="8" borderId="63" xfId="0" applyFont="1" applyFill="1" applyBorder="1" applyAlignment="1">
      <alignment horizontal="center"/>
    </xf>
    <xf numFmtId="0" fontId="20" fillId="18" borderId="54" xfId="0" applyFont="1" applyFill="1" applyBorder="1" applyAlignment="1">
      <alignment horizontal="center" vertical="center"/>
    </xf>
    <xf numFmtId="0" fontId="7" fillId="8" borderId="56" xfId="0" applyFont="1" applyFill="1" applyBorder="1" applyAlignment="1"/>
    <xf numFmtId="0" fontId="2" fillId="9" borderId="66" xfId="0" applyFont="1" applyFill="1" applyBorder="1"/>
    <xf numFmtId="0" fontId="7" fillId="21" borderId="61" xfId="0" applyFont="1" applyFill="1" applyBorder="1" applyAlignment="1"/>
    <xf numFmtId="0" fontId="7" fillId="21" borderId="63" xfId="0" applyFont="1" applyFill="1" applyBorder="1" applyAlignment="1">
      <alignment horizontal="center"/>
    </xf>
    <xf numFmtId="0" fontId="7" fillId="20" borderId="56" xfId="0" applyFont="1" applyFill="1" applyBorder="1" applyAlignment="1"/>
    <xf numFmtId="0" fontId="2" fillId="9" borderId="66" xfId="0" applyFont="1" applyFill="1" applyBorder="1" applyAlignment="1">
      <alignment horizontal="center" vertical="center"/>
    </xf>
    <xf numFmtId="0" fontId="7" fillId="7" borderId="61" xfId="0" applyFont="1" applyFill="1" applyBorder="1" applyAlignment="1"/>
    <xf numFmtId="0" fontId="2" fillId="0" borderId="62" xfId="0" applyFont="1" applyFill="1" applyBorder="1" applyAlignment="1">
      <alignment horizontal="center" vertical="center"/>
    </xf>
    <xf numFmtId="0" fontId="2" fillId="0" borderId="67" xfId="0" applyFont="1" applyFill="1" applyBorder="1" applyAlignment="1">
      <alignment horizontal="center" vertical="center"/>
    </xf>
    <xf numFmtId="0" fontId="7" fillId="7" borderId="61" xfId="0" applyFont="1" applyFill="1" applyBorder="1" applyAlignment="1">
      <alignment horizontal="center" vertical="center"/>
    </xf>
    <xf numFmtId="0" fontId="7" fillId="7" borderId="62" xfId="0" applyFont="1" applyFill="1" applyBorder="1" applyAlignment="1">
      <alignment horizontal="center"/>
    </xf>
    <xf numFmtId="0" fontId="7" fillId="7" borderId="63" xfId="0" applyFont="1" applyFill="1" applyBorder="1" applyAlignment="1">
      <alignment horizontal="center"/>
    </xf>
    <xf numFmtId="0" fontId="7" fillId="21" borderId="64" xfId="0" applyFont="1" applyFill="1" applyBorder="1" applyAlignment="1"/>
    <xf numFmtId="0" fontId="7" fillId="9" borderId="73" xfId="0" applyFont="1" applyFill="1" applyBorder="1" applyAlignment="1">
      <alignment horizontal="center" vertical="center"/>
    </xf>
    <xf numFmtId="0" fontId="7" fillId="21" borderId="108" xfId="0" applyFont="1" applyFill="1" applyBorder="1" applyAlignment="1">
      <alignment horizontal="center"/>
    </xf>
    <xf numFmtId="0" fontId="7" fillId="21" borderId="113" xfId="0" applyFont="1" applyFill="1" applyBorder="1" applyAlignment="1"/>
    <xf numFmtId="0" fontId="7" fillId="21" borderId="115" xfId="0" applyFont="1" applyFill="1" applyBorder="1" applyAlignment="1"/>
    <xf numFmtId="0" fontId="7" fillId="20" borderId="115" xfId="0" applyFont="1" applyFill="1" applyBorder="1" applyAlignment="1"/>
    <xf numFmtId="0" fontId="7" fillId="20" borderId="95" xfId="0" applyFont="1" applyFill="1" applyBorder="1" applyAlignment="1"/>
    <xf numFmtId="0" fontId="7" fillId="21" borderId="56" xfId="0" applyFont="1" applyFill="1" applyBorder="1" applyAlignment="1">
      <alignment horizontal="center" vertical="center"/>
    </xf>
    <xf numFmtId="0" fontId="7" fillId="21" borderId="57" xfId="0" applyFont="1" applyFill="1" applyBorder="1" applyAlignment="1">
      <alignment horizontal="center"/>
    </xf>
    <xf numFmtId="0" fontId="7" fillId="20" borderId="61" xfId="0" applyFont="1" applyFill="1" applyBorder="1" applyAlignment="1">
      <alignment horizontal="center" vertical="center"/>
    </xf>
    <xf numFmtId="0" fontId="7" fillId="20" borderId="62" xfId="0" applyFont="1" applyFill="1" applyBorder="1" applyAlignment="1">
      <alignment horizontal="center"/>
    </xf>
    <xf numFmtId="0" fontId="7" fillId="21" borderId="66" xfId="0" applyFont="1" applyFill="1" applyBorder="1" applyAlignment="1">
      <alignment horizontal="center"/>
    </xf>
    <xf numFmtId="0" fontId="7" fillId="20" borderId="67" xfId="0" applyFont="1" applyFill="1" applyBorder="1" applyAlignment="1">
      <alignment horizontal="center"/>
    </xf>
    <xf numFmtId="165" fontId="2" fillId="21" borderId="61" xfId="0" applyNumberFormat="1" applyFont="1" applyFill="1" applyBorder="1"/>
    <xf numFmtId="165" fontId="2" fillId="8" borderId="62" xfId="0" applyNumberFormat="1" applyFont="1" applyFill="1" applyBorder="1"/>
    <xf numFmtId="165" fontId="2" fillId="7" borderId="57" xfId="0" applyNumberFormat="1" applyFont="1" applyFill="1" applyBorder="1" applyAlignment="1">
      <alignment horizontal="center" vertical="center"/>
    </xf>
    <xf numFmtId="165" fontId="2" fillId="7" borderId="56" xfId="0" applyNumberFormat="1" applyFont="1" applyFill="1" applyBorder="1" applyAlignment="1">
      <alignment horizontal="center" vertical="center"/>
    </xf>
    <xf numFmtId="0" fontId="2" fillId="20" borderId="60" xfId="0" applyFont="1" applyFill="1" applyBorder="1"/>
    <xf numFmtId="0" fontId="2" fillId="7" borderId="86" xfId="0" applyFont="1" applyFill="1" applyBorder="1" applyAlignment="1">
      <alignment horizontal="center" vertical="center"/>
    </xf>
    <xf numFmtId="0" fontId="2" fillId="7" borderId="56" xfId="0" applyFont="1" applyFill="1" applyBorder="1" applyAlignment="1">
      <alignment horizontal="center" vertical="center"/>
    </xf>
    <xf numFmtId="0" fontId="2" fillId="7" borderId="57" xfId="0" applyFont="1" applyFill="1" applyBorder="1" applyAlignment="1">
      <alignment horizontal="center" vertical="center"/>
    </xf>
    <xf numFmtId="0" fontId="2" fillId="21" borderId="60" xfId="0" applyFont="1" applyFill="1" applyBorder="1"/>
    <xf numFmtId="0" fontId="2" fillId="21" borderId="81" xfId="0" applyFont="1" applyFill="1" applyBorder="1"/>
    <xf numFmtId="0" fontId="1" fillId="9" borderId="57" xfId="0" applyFont="1" applyFill="1" applyBorder="1" applyAlignment="1">
      <alignment horizontal="center" vertical="center"/>
    </xf>
    <xf numFmtId="0" fontId="3" fillId="9" borderId="57" xfId="0" applyFont="1" applyFill="1" applyBorder="1" applyAlignment="1">
      <alignment horizontal="center" vertical="center"/>
    </xf>
    <xf numFmtId="0" fontId="3" fillId="9" borderId="66" xfId="0" applyFont="1" applyFill="1" applyBorder="1" applyAlignment="1">
      <alignment horizontal="center" vertical="center"/>
    </xf>
    <xf numFmtId="0" fontId="7" fillId="9" borderId="69" xfId="0" applyFont="1" applyFill="1" applyBorder="1" applyAlignment="1">
      <alignment horizontal="center" vertical="center"/>
    </xf>
    <xf numFmtId="165" fontId="7" fillId="21" borderId="118" xfId="0" applyNumberFormat="1" applyFont="1" applyFill="1" applyBorder="1" applyAlignment="1">
      <alignment horizontal="center" vertical="center"/>
    </xf>
    <xf numFmtId="0" fontId="2" fillId="7" borderId="62" xfId="0" applyFont="1" applyFill="1" applyBorder="1" applyAlignment="1">
      <alignment horizontal="center" vertical="center"/>
    </xf>
    <xf numFmtId="0" fontId="2" fillId="7" borderId="60" xfId="0" applyFont="1" applyFill="1" applyBorder="1" applyAlignment="1">
      <alignment horizontal="center" vertical="center"/>
    </xf>
    <xf numFmtId="0" fontId="2" fillId="7" borderId="81" xfId="0" applyFont="1" applyFill="1" applyBorder="1" applyAlignment="1">
      <alignment horizontal="center" vertical="center"/>
    </xf>
    <xf numFmtId="0" fontId="2" fillId="20" borderId="57" xfId="0" applyFont="1" applyFill="1" applyBorder="1" applyAlignment="1">
      <alignment horizontal="center" vertical="center"/>
    </xf>
    <xf numFmtId="0" fontId="2" fillId="20" borderId="66" xfId="0" applyFont="1" applyFill="1" applyBorder="1" applyAlignment="1">
      <alignment horizontal="center" vertical="center"/>
    </xf>
    <xf numFmtId="0" fontId="3" fillId="21" borderId="82" xfId="0" applyFont="1" applyFill="1" applyBorder="1" applyAlignment="1">
      <alignment horizontal="center" vertical="center"/>
    </xf>
    <xf numFmtId="0" fontId="7" fillId="9" borderId="113" xfId="0" applyFont="1" applyFill="1" applyBorder="1" applyAlignment="1">
      <alignment horizontal="center" vertical="center"/>
    </xf>
    <xf numFmtId="0" fontId="7" fillId="9" borderId="66" xfId="0" applyFont="1" applyFill="1" applyBorder="1" applyAlignment="1">
      <alignment horizontal="center" vertical="center"/>
    </xf>
    <xf numFmtId="0" fontId="7" fillId="9" borderId="109" xfId="0" applyFont="1" applyFill="1" applyBorder="1" applyAlignment="1">
      <alignment horizontal="center" vertical="center"/>
    </xf>
    <xf numFmtId="0" fontId="7" fillId="9" borderId="58" xfId="0" applyFont="1" applyFill="1" applyBorder="1" applyAlignment="1">
      <alignment horizontal="center" vertical="center"/>
    </xf>
    <xf numFmtId="0" fontId="7" fillId="9" borderId="115" xfId="0" applyFont="1" applyFill="1" applyBorder="1"/>
    <xf numFmtId="0" fontId="7" fillId="9" borderId="81" xfId="0" applyFont="1" applyFill="1" applyBorder="1"/>
    <xf numFmtId="0" fontId="7" fillId="9" borderId="120" xfId="0" applyFont="1" applyFill="1" applyBorder="1"/>
    <xf numFmtId="0" fontId="7" fillId="9" borderId="107" xfId="0" applyFont="1" applyFill="1" applyBorder="1"/>
    <xf numFmtId="0" fontId="7" fillId="9" borderId="115" xfId="0" applyFont="1" applyFill="1" applyBorder="1" applyAlignment="1">
      <alignment horizontal="center" vertical="center"/>
    </xf>
    <xf numFmtId="0" fontId="7" fillId="9" borderId="81" xfId="0" applyFont="1" applyFill="1" applyBorder="1" applyAlignment="1">
      <alignment horizontal="center" vertical="center"/>
    </xf>
    <xf numFmtId="0" fontId="7" fillId="9" borderId="120" xfId="0" applyFont="1" applyFill="1" applyBorder="1" applyAlignment="1">
      <alignment horizontal="center" vertical="center"/>
    </xf>
    <xf numFmtId="0" fontId="7" fillId="9" borderId="107" xfId="0" applyFont="1" applyFill="1" applyBorder="1" applyAlignment="1">
      <alignment horizontal="center" vertical="center"/>
    </xf>
    <xf numFmtId="0" fontId="7" fillId="20" borderId="115" xfId="0" applyFont="1" applyFill="1" applyBorder="1" applyAlignment="1">
      <alignment horizontal="center" vertical="center"/>
    </xf>
    <xf numFmtId="0" fontId="7" fillId="20" borderId="107" xfId="0" applyFont="1" applyFill="1" applyBorder="1" applyAlignment="1">
      <alignment horizontal="center" vertical="center"/>
    </xf>
    <xf numFmtId="0" fontId="7" fillId="0" borderId="115" xfId="0" applyFont="1" applyFill="1" applyBorder="1"/>
    <xf numFmtId="0" fontId="7" fillId="0" borderId="81" xfId="0" applyFont="1" applyFill="1" applyBorder="1"/>
    <xf numFmtId="0" fontId="7" fillId="0" borderId="120" xfId="0" applyFont="1" applyFill="1" applyBorder="1"/>
    <xf numFmtId="0" fontId="7" fillId="0" borderId="107" xfId="0" applyFont="1" applyFill="1" applyBorder="1"/>
    <xf numFmtId="0" fontId="7" fillId="9" borderId="113" xfId="0" applyNumberFormat="1" applyFont="1" applyFill="1" applyBorder="1" applyAlignment="1">
      <alignment horizontal="center" vertical="center"/>
    </xf>
    <xf numFmtId="0" fontId="7" fillId="9" borderId="115" xfId="0" applyNumberFormat="1" applyFont="1" applyFill="1" applyBorder="1" applyAlignment="1">
      <alignment horizontal="center" vertical="center"/>
    </xf>
    <xf numFmtId="0" fontId="7" fillId="20" borderId="113" xfId="0" applyFont="1" applyFill="1" applyBorder="1" applyAlignment="1">
      <alignment horizontal="center" vertical="center"/>
    </xf>
    <xf numFmtId="0" fontId="7" fillId="20" borderId="58" xfId="0" applyFont="1" applyFill="1" applyBorder="1" applyAlignment="1">
      <alignment horizontal="center" vertical="center"/>
    </xf>
    <xf numFmtId="0" fontId="7" fillId="7" borderId="115" xfId="0" applyFont="1" applyFill="1" applyBorder="1" applyAlignment="1">
      <alignment horizontal="center" vertical="center"/>
    </xf>
    <xf numFmtId="0" fontId="7" fillId="7" borderId="107" xfId="0" applyFont="1" applyFill="1" applyBorder="1" applyAlignment="1">
      <alignment horizontal="center" vertical="center"/>
    </xf>
    <xf numFmtId="0" fontId="7" fillId="8" borderId="115" xfId="0" applyFont="1" applyFill="1" applyBorder="1" applyAlignment="1">
      <alignment horizontal="center" vertical="center"/>
    </xf>
    <xf numFmtId="0" fontId="7" fillId="8" borderId="107" xfId="0" applyFont="1" applyFill="1" applyBorder="1" applyAlignment="1">
      <alignment horizontal="center" vertical="center"/>
    </xf>
    <xf numFmtId="0" fontId="7" fillId="21" borderId="115" xfId="0" applyFont="1" applyFill="1" applyBorder="1" applyAlignment="1">
      <alignment horizontal="center" vertical="center"/>
    </xf>
    <xf numFmtId="0" fontId="7" fillId="21" borderId="107" xfId="0" applyFont="1" applyFill="1" applyBorder="1" applyAlignment="1">
      <alignment horizontal="center" vertical="center"/>
    </xf>
    <xf numFmtId="0" fontId="7" fillId="20" borderId="113" xfId="0" applyFont="1" applyFill="1" applyBorder="1" applyAlignment="1"/>
    <xf numFmtId="0" fontId="7" fillId="20" borderId="71" xfId="0" applyFont="1" applyFill="1" applyBorder="1"/>
    <xf numFmtId="0" fontId="7" fillId="7" borderId="115" xfId="0" applyFont="1" applyFill="1" applyBorder="1" applyAlignment="1"/>
    <xf numFmtId="0" fontId="7" fillId="7" borderId="117" xfId="0" applyFont="1" applyFill="1" applyBorder="1"/>
    <xf numFmtId="0" fontId="7" fillId="8" borderId="115" xfId="0" applyFont="1" applyFill="1" applyBorder="1" applyAlignment="1"/>
    <xf numFmtId="0" fontId="7" fillId="8" borderId="117" xfId="0" applyFont="1" applyFill="1" applyBorder="1"/>
    <xf numFmtId="0" fontId="7" fillId="21" borderId="117" xfId="0" applyFont="1" applyFill="1" applyBorder="1"/>
    <xf numFmtId="0" fontId="7" fillId="20" borderId="117" xfId="0" applyFont="1" applyFill="1" applyBorder="1"/>
    <xf numFmtId="0" fontId="7" fillId="21" borderId="95" xfId="0" applyFont="1" applyFill="1" applyBorder="1" applyAlignment="1"/>
    <xf numFmtId="0" fontId="7" fillId="21" borderId="72" xfId="0" applyFont="1" applyFill="1" applyBorder="1"/>
    <xf numFmtId="0" fontId="7" fillId="0" borderId="67" xfId="0" applyFont="1" applyFill="1" applyBorder="1" applyAlignment="1">
      <alignment horizontal="center" vertical="center"/>
    </xf>
    <xf numFmtId="0" fontId="7" fillId="0" borderId="63" xfId="0" applyFont="1" applyFill="1" applyBorder="1" applyAlignment="1">
      <alignment horizontal="center" vertical="center"/>
    </xf>
    <xf numFmtId="0" fontId="7" fillId="9" borderId="82" xfId="0" applyFont="1" applyFill="1" applyBorder="1"/>
    <xf numFmtId="0" fontId="7" fillId="9" borderId="108" xfId="0" applyFont="1" applyFill="1" applyBorder="1"/>
    <xf numFmtId="0" fontId="7" fillId="9" borderId="124" xfId="0" applyNumberFormat="1" applyFont="1" applyFill="1" applyBorder="1" applyAlignment="1">
      <alignment horizontal="center" vertical="center"/>
    </xf>
    <xf numFmtId="0" fontId="7" fillId="9" borderId="66" xfId="0" applyFont="1" applyFill="1" applyBorder="1"/>
    <xf numFmtId="0" fontId="7" fillId="9" borderId="109" xfId="0" applyFont="1" applyFill="1" applyBorder="1"/>
    <xf numFmtId="0" fontId="7" fillId="9" borderId="58" xfId="0" applyFont="1" applyFill="1" applyBorder="1"/>
    <xf numFmtId="0" fontId="7" fillId="0" borderId="67" xfId="0" applyFont="1" applyFill="1" applyBorder="1"/>
    <xf numFmtId="0" fontId="7" fillId="0" borderId="63" xfId="0" applyFont="1" applyFill="1" applyBorder="1"/>
    <xf numFmtId="0" fontId="7" fillId="14" borderId="0" xfId="0" applyFont="1" applyFill="1" applyBorder="1" applyAlignment="1">
      <alignment horizontal="center" vertical="center"/>
    </xf>
    <xf numFmtId="0" fontId="2" fillId="14" borderId="0" xfId="0" applyFont="1" applyFill="1"/>
    <xf numFmtId="0" fontId="20" fillId="18" borderId="11" xfId="0" applyFont="1" applyFill="1" applyBorder="1" applyAlignment="1">
      <alignment horizontal="center" vertical="center"/>
    </xf>
    <xf numFmtId="0" fontId="20" fillId="18" borderId="7" xfId="0" applyFont="1" applyFill="1" applyBorder="1" applyAlignment="1">
      <alignment horizontal="center" vertical="center"/>
    </xf>
    <xf numFmtId="0" fontId="20" fillId="18" borderId="131" xfId="0" applyFont="1" applyFill="1" applyBorder="1" applyAlignment="1">
      <alignment horizontal="center" vertical="center"/>
    </xf>
    <xf numFmtId="0" fontId="20" fillId="18" borderId="130" xfId="0" applyFont="1" applyFill="1" applyBorder="1" applyAlignment="1">
      <alignment horizontal="center" vertical="center"/>
    </xf>
    <xf numFmtId="0" fontId="7" fillId="20" borderId="133" xfId="0" applyFont="1" applyFill="1" applyBorder="1" applyAlignment="1"/>
    <xf numFmtId="0" fontId="7" fillId="20" borderId="134" xfId="0" applyFont="1" applyFill="1" applyBorder="1"/>
    <xf numFmtId="0" fontId="7" fillId="20" borderId="72" xfId="0" applyFont="1" applyFill="1" applyBorder="1"/>
    <xf numFmtId="0" fontId="7" fillId="20" borderId="95" xfId="0" applyFont="1" applyFill="1" applyBorder="1" applyAlignment="1">
      <alignment horizontal="center" vertical="center"/>
    </xf>
    <xf numFmtId="0" fontId="7" fillId="20" borderId="63" xfId="0" applyFont="1" applyFill="1" applyBorder="1" applyAlignment="1">
      <alignment horizontal="center" vertical="center"/>
    </xf>
    <xf numFmtId="0" fontId="7" fillId="7" borderId="113" xfId="0" applyFont="1" applyFill="1" applyBorder="1" applyAlignment="1"/>
    <xf numFmtId="0" fontId="7" fillId="7" borderId="71" xfId="0" applyFont="1" applyFill="1" applyBorder="1"/>
    <xf numFmtId="0" fontId="7" fillId="7" borderId="95" xfId="0" applyFont="1" applyFill="1" applyBorder="1" applyAlignment="1"/>
    <xf numFmtId="0" fontId="7" fillId="7" borderId="72" xfId="0" applyFont="1" applyFill="1" applyBorder="1"/>
    <xf numFmtId="0" fontId="7" fillId="7" borderId="95" xfId="0" applyFont="1" applyFill="1" applyBorder="1" applyAlignment="1">
      <alignment horizontal="center" vertical="center"/>
    </xf>
    <xf numFmtId="0" fontId="7" fillId="7" borderId="67" xfId="0" applyFont="1" applyFill="1" applyBorder="1" applyAlignment="1">
      <alignment horizontal="center"/>
    </xf>
    <xf numFmtId="0" fontId="7" fillId="7" borderId="63" xfId="0" applyFont="1" applyFill="1" applyBorder="1" applyAlignment="1">
      <alignment horizontal="center" vertical="center"/>
    </xf>
    <xf numFmtId="0" fontId="7" fillId="21" borderId="124" xfId="0" applyFont="1" applyFill="1" applyBorder="1" applyAlignment="1"/>
    <xf numFmtId="0" fontId="7" fillId="21" borderId="74" xfId="0" applyFont="1" applyFill="1" applyBorder="1"/>
    <xf numFmtId="0" fontId="7" fillId="9" borderId="124" xfId="0" applyFont="1" applyFill="1" applyBorder="1" applyAlignment="1">
      <alignment horizontal="center" vertical="center"/>
    </xf>
    <xf numFmtId="0" fontId="7" fillId="9" borderId="82" xfId="0" applyFont="1" applyFill="1" applyBorder="1" applyAlignment="1">
      <alignment horizontal="center" vertical="center"/>
    </xf>
    <xf numFmtId="0" fontId="7" fillId="9" borderId="125" xfId="0" applyFont="1" applyFill="1" applyBorder="1" applyAlignment="1">
      <alignment horizontal="center" vertical="center"/>
    </xf>
    <xf numFmtId="0" fontId="7" fillId="9" borderId="108" xfId="0" applyFont="1" applyFill="1" applyBorder="1" applyAlignment="1">
      <alignment horizontal="center" vertical="center"/>
    </xf>
    <xf numFmtId="0" fontId="7" fillId="21" borderId="124" xfId="0" applyFont="1" applyFill="1" applyBorder="1" applyAlignment="1">
      <alignment horizontal="center" vertical="center"/>
    </xf>
    <xf numFmtId="0" fontId="7" fillId="21" borderId="108" xfId="0" applyFont="1" applyFill="1" applyBorder="1" applyAlignment="1">
      <alignment horizontal="center" vertical="center"/>
    </xf>
    <xf numFmtId="0" fontId="7" fillId="8" borderId="113" xfId="0" applyFont="1" applyFill="1" applyBorder="1" applyAlignment="1"/>
    <xf numFmtId="0" fontId="7" fillId="8" borderId="71" xfId="0" applyFont="1" applyFill="1" applyBorder="1"/>
    <xf numFmtId="0" fontId="7" fillId="8" borderId="113" xfId="0" applyFont="1" applyFill="1" applyBorder="1" applyAlignment="1">
      <alignment horizontal="center" vertical="center"/>
    </xf>
    <xf numFmtId="0" fontId="7" fillId="8" borderId="66" xfId="0" applyFont="1" applyFill="1" applyBorder="1" applyAlignment="1">
      <alignment horizontal="center"/>
    </xf>
    <xf numFmtId="0" fontId="7" fillId="8" borderId="58" xfId="0" applyFont="1" applyFill="1" applyBorder="1" applyAlignment="1">
      <alignment horizontal="center" vertical="center"/>
    </xf>
    <xf numFmtId="0" fontId="7" fillId="8" borderId="95" xfId="0" applyFont="1" applyFill="1" applyBorder="1" applyAlignment="1"/>
    <xf numFmtId="0" fontId="7" fillId="8" borderId="72" xfId="0" applyFont="1" applyFill="1" applyBorder="1"/>
    <xf numFmtId="0" fontId="7" fillId="8" borderId="95" xfId="0" applyFont="1" applyFill="1" applyBorder="1" applyAlignment="1">
      <alignment horizontal="center" vertical="center"/>
    </xf>
    <xf numFmtId="0" fontId="7" fillId="8" borderId="63" xfId="0" applyFont="1" applyFill="1" applyBorder="1" applyAlignment="1">
      <alignment horizontal="center" vertical="center"/>
    </xf>
    <xf numFmtId="0" fontId="7" fillId="9" borderId="57" xfId="0" applyFont="1" applyFill="1" applyBorder="1" applyAlignment="1">
      <alignment horizontal="center" vertical="center"/>
    </xf>
    <xf numFmtId="0" fontId="7" fillId="0" borderId="60" xfId="0" applyFont="1" applyFill="1" applyBorder="1"/>
    <xf numFmtId="0" fontId="7" fillId="9" borderId="60" xfId="0" applyFont="1" applyFill="1" applyBorder="1"/>
    <xf numFmtId="0" fontId="7" fillId="0" borderId="60" xfId="0" applyFont="1" applyFill="1" applyBorder="1" applyAlignment="1">
      <alignment horizontal="center" vertical="center"/>
    </xf>
    <xf numFmtId="0" fontId="7" fillId="9" borderId="60" xfId="0" applyFont="1" applyFill="1" applyBorder="1" applyAlignment="1">
      <alignment horizontal="center" vertical="center"/>
    </xf>
    <xf numFmtId="0" fontId="7" fillId="0" borderId="62" xfId="0" applyFont="1" applyFill="1" applyBorder="1" applyAlignment="1">
      <alignment horizontal="center" vertical="center"/>
    </xf>
    <xf numFmtId="0" fontId="3" fillId="0" borderId="62" xfId="0" applyFont="1" applyFill="1" applyBorder="1" applyAlignment="1">
      <alignment horizontal="center" vertical="center"/>
    </xf>
    <xf numFmtId="0" fontId="7" fillId="20" borderId="66" xfId="0" applyFont="1" applyFill="1" applyBorder="1"/>
    <xf numFmtId="0" fontId="7" fillId="8" borderId="81" xfId="0" applyFont="1" applyFill="1" applyBorder="1"/>
    <xf numFmtId="0" fontId="7" fillId="20" borderId="81" xfId="0" applyFont="1" applyFill="1" applyBorder="1"/>
    <xf numFmtId="0" fontId="7" fillId="7" borderId="81" xfId="0" applyFont="1" applyFill="1" applyBorder="1"/>
    <xf numFmtId="0" fontId="7" fillId="21" borderId="81" xfId="0" applyFont="1" applyFill="1" applyBorder="1"/>
    <xf numFmtId="0" fontId="7" fillId="21" borderId="67" xfId="0" applyFont="1" applyFill="1" applyBorder="1"/>
    <xf numFmtId="0" fontId="7" fillId="9" borderId="135" xfId="0" applyFont="1" applyFill="1" applyBorder="1" applyAlignment="1">
      <alignment horizontal="center" vertical="center"/>
    </xf>
    <xf numFmtId="0" fontId="7" fillId="9" borderId="136" xfId="0" applyFont="1" applyFill="1" applyBorder="1"/>
    <xf numFmtId="0" fontId="7" fillId="0" borderId="136" xfId="0" applyFont="1" applyFill="1" applyBorder="1"/>
    <xf numFmtId="0" fontId="7" fillId="9" borderId="136" xfId="0" applyFont="1" applyFill="1" applyBorder="1" applyAlignment="1">
      <alignment horizontal="center" vertical="center"/>
    </xf>
    <xf numFmtId="0" fontId="7" fillId="0" borderId="136" xfId="0" applyFont="1" applyFill="1" applyBorder="1" applyAlignment="1">
      <alignment horizontal="center" vertical="center"/>
    </xf>
    <xf numFmtId="0" fontId="3" fillId="0" borderId="137" xfId="0" applyFont="1" applyFill="1" applyBorder="1" applyAlignment="1">
      <alignment horizontal="center" vertical="center"/>
    </xf>
    <xf numFmtId="0" fontId="7" fillId="9" borderId="56" xfId="0" applyFont="1" applyFill="1" applyBorder="1" applyAlignment="1">
      <alignment horizontal="center" vertical="center"/>
    </xf>
    <xf numFmtId="0" fontId="7" fillId="9" borderId="59" xfId="0" applyFont="1" applyFill="1" applyBorder="1"/>
    <xf numFmtId="0" fontId="7" fillId="0" borderId="59" xfId="0" applyFont="1" applyFill="1" applyBorder="1"/>
    <xf numFmtId="0" fontId="7" fillId="9" borderId="59"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107" xfId="0" applyFont="1" applyFill="1" applyBorder="1" applyAlignment="1">
      <alignment horizontal="center" vertical="center"/>
    </xf>
    <xf numFmtId="0" fontId="7" fillId="0" borderId="61" xfId="0" applyFont="1" applyFill="1" applyBorder="1" applyAlignment="1">
      <alignment horizontal="center" vertical="center"/>
    </xf>
    <xf numFmtId="0" fontId="3" fillId="0" borderId="63" xfId="0" applyFont="1" applyFill="1" applyBorder="1" applyAlignment="1">
      <alignment horizontal="center" vertical="center"/>
    </xf>
    <xf numFmtId="0" fontId="7" fillId="0" borderId="81" xfId="0" applyFont="1" applyFill="1" applyBorder="1" applyAlignment="1">
      <alignment horizontal="center" vertical="center"/>
    </xf>
    <xf numFmtId="0" fontId="7" fillId="0" borderId="137" xfId="0" applyFont="1" applyFill="1" applyBorder="1" applyAlignment="1">
      <alignment horizontal="center" vertical="center"/>
    </xf>
    <xf numFmtId="0" fontId="7" fillId="20" borderId="135" xfId="0" applyFont="1" applyFill="1" applyBorder="1" applyAlignment="1">
      <alignment horizontal="center" vertical="center"/>
    </xf>
    <xf numFmtId="0" fontId="7" fillId="8" borderId="136" xfId="0" applyFont="1" applyFill="1" applyBorder="1" applyAlignment="1">
      <alignment horizontal="center" vertical="center"/>
    </xf>
    <xf numFmtId="0" fontId="7" fillId="20" borderId="136" xfId="0" applyFont="1" applyFill="1" applyBorder="1" applyAlignment="1">
      <alignment horizontal="center" vertical="center"/>
    </xf>
    <xf numFmtId="0" fontId="7" fillId="7" borderId="136" xfId="0" applyFont="1" applyFill="1" applyBorder="1" applyAlignment="1">
      <alignment horizontal="center" vertical="center"/>
    </xf>
    <xf numFmtId="0" fontId="7" fillId="21" borderId="136" xfId="0" applyFont="1" applyFill="1" applyBorder="1" applyAlignment="1">
      <alignment horizontal="center" vertical="center"/>
    </xf>
    <xf numFmtId="0" fontId="7" fillId="21" borderId="137" xfId="0" applyFont="1" applyFill="1" applyBorder="1" applyAlignment="1">
      <alignment horizontal="center" vertical="center"/>
    </xf>
    <xf numFmtId="0" fontId="7" fillId="20" borderId="66" xfId="0" applyFont="1" applyFill="1" applyBorder="1" applyAlignment="1">
      <alignment horizontal="center" vertical="center"/>
    </xf>
    <xf numFmtId="0" fontId="7" fillId="8" borderId="81" xfId="0" applyFont="1" applyFill="1" applyBorder="1" applyAlignment="1">
      <alignment horizontal="center" vertical="center"/>
    </xf>
    <xf numFmtId="0" fontId="7" fillId="20" borderId="81" xfId="0" applyFont="1" applyFill="1" applyBorder="1" applyAlignment="1">
      <alignment horizontal="center" vertical="center"/>
    </xf>
    <xf numFmtId="0" fontId="7" fillId="7" borderId="81" xfId="0" applyFont="1" applyFill="1" applyBorder="1" applyAlignment="1">
      <alignment horizontal="center" vertical="center"/>
    </xf>
    <xf numFmtId="0" fontId="7" fillId="21" borderId="81" xfId="0" applyFont="1" applyFill="1" applyBorder="1" applyAlignment="1">
      <alignment horizontal="center" vertical="center"/>
    </xf>
    <xf numFmtId="0" fontId="7" fillId="21" borderId="67" xfId="0" applyFont="1" applyFill="1" applyBorder="1" applyAlignment="1">
      <alignment horizontal="center" vertical="center"/>
    </xf>
    <xf numFmtId="0" fontId="7" fillId="7" borderId="64" xfId="0" applyFont="1" applyFill="1" applyBorder="1" applyAlignment="1"/>
    <xf numFmtId="0" fontId="7" fillId="7" borderId="82" xfId="0" applyFont="1" applyFill="1" applyBorder="1"/>
    <xf numFmtId="0" fontId="7" fillId="9" borderId="64" xfId="0" applyFont="1" applyFill="1" applyBorder="1"/>
    <xf numFmtId="0" fontId="7" fillId="9" borderId="65" xfId="0" applyFont="1" applyFill="1" applyBorder="1"/>
    <xf numFmtId="0" fontId="7" fillId="9" borderId="138" xfId="0" applyFont="1" applyFill="1" applyBorder="1"/>
    <xf numFmtId="0" fontId="7" fillId="7" borderId="138" xfId="0" applyFont="1" applyFill="1" applyBorder="1" applyAlignment="1">
      <alignment horizontal="center" vertical="center"/>
    </xf>
    <xf numFmtId="0" fontId="7" fillId="7" borderId="65" xfId="0" applyFont="1" applyFill="1" applyBorder="1" applyAlignment="1">
      <alignment horizontal="center"/>
    </xf>
    <xf numFmtId="0" fontId="7" fillId="7" borderId="82" xfId="0" applyFont="1" applyFill="1" applyBorder="1" applyAlignment="1">
      <alignment horizontal="center" vertical="center"/>
    </xf>
    <xf numFmtId="0" fontId="7" fillId="8" borderId="67" xfId="0" applyFont="1" applyFill="1" applyBorder="1"/>
    <xf numFmtId="0" fontId="7" fillId="0" borderId="61" xfId="0" applyFont="1" applyFill="1" applyBorder="1"/>
    <xf numFmtId="0" fontId="7" fillId="0" borderId="62" xfId="0" applyFont="1" applyFill="1" applyBorder="1"/>
    <xf numFmtId="0" fontId="7" fillId="0" borderId="137" xfId="0" applyFont="1" applyFill="1" applyBorder="1"/>
    <xf numFmtId="0" fontId="7" fillId="8" borderId="137" xfId="0" applyFont="1" applyFill="1" applyBorder="1" applyAlignment="1">
      <alignment horizontal="center" vertical="center"/>
    </xf>
    <xf numFmtId="0" fontId="7" fillId="8" borderId="67" xfId="0" applyFont="1" applyFill="1" applyBorder="1" applyAlignment="1">
      <alignment horizontal="center" vertical="center"/>
    </xf>
    <xf numFmtId="0" fontId="7" fillId="7" borderId="56" xfId="0" applyFont="1" applyFill="1" applyBorder="1" applyAlignment="1"/>
    <xf numFmtId="0" fontId="7" fillId="7" borderId="66" xfId="0" applyFont="1" applyFill="1" applyBorder="1"/>
    <xf numFmtId="0" fontId="7" fillId="9" borderId="56" xfId="0" applyFont="1" applyFill="1" applyBorder="1"/>
    <xf numFmtId="0" fontId="7" fillId="9" borderId="57" xfId="0" applyFont="1" applyFill="1" applyBorder="1"/>
    <xf numFmtId="0" fontId="7" fillId="9" borderId="135" xfId="0" applyFont="1" applyFill="1" applyBorder="1"/>
    <xf numFmtId="0" fontId="7" fillId="7" borderId="135" xfId="0" applyFont="1" applyFill="1" applyBorder="1" applyAlignment="1">
      <alignment horizontal="center" vertical="center"/>
    </xf>
    <xf numFmtId="0" fontId="7" fillId="7" borderId="66" xfId="0" applyFont="1" applyFill="1" applyBorder="1" applyAlignment="1">
      <alignment horizontal="center" vertical="center"/>
    </xf>
    <xf numFmtId="0" fontId="7" fillId="9" borderId="64" xfId="0" applyFont="1" applyFill="1" applyBorder="1" applyAlignment="1">
      <alignment horizontal="center" vertical="center"/>
    </xf>
    <xf numFmtId="0" fontId="7" fillId="9" borderId="65" xfId="0" applyFont="1" applyFill="1" applyBorder="1" applyAlignment="1">
      <alignment horizontal="center" vertical="center"/>
    </xf>
    <xf numFmtId="0" fontId="7" fillId="9" borderId="138" xfId="0" applyFont="1" applyFill="1" applyBorder="1" applyAlignment="1">
      <alignment horizontal="center" vertical="center"/>
    </xf>
    <xf numFmtId="0" fontId="7" fillId="8" borderId="124" xfId="0" applyFont="1" applyFill="1" applyBorder="1" applyAlignment="1"/>
    <xf numFmtId="0" fontId="7" fillId="8" borderId="74" xfId="0" applyFont="1" applyFill="1" applyBorder="1"/>
    <xf numFmtId="0" fontId="7" fillId="8" borderId="124" xfId="0" applyFont="1" applyFill="1" applyBorder="1" applyAlignment="1">
      <alignment horizontal="center" vertical="center"/>
    </xf>
    <xf numFmtId="0" fontId="7" fillId="8" borderId="82" xfId="0" applyFont="1" applyFill="1" applyBorder="1" applyAlignment="1">
      <alignment horizontal="center"/>
    </xf>
    <xf numFmtId="0" fontId="7" fillId="8" borderId="108" xfId="0" applyFont="1" applyFill="1" applyBorder="1" applyAlignment="1">
      <alignment horizontal="center" vertical="center"/>
    </xf>
    <xf numFmtId="0" fontId="2" fillId="9" borderId="135" xfId="0" applyFont="1" applyFill="1" applyBorder="1" applyAlignment="1">
      <alignment horizontal="center" vertical="center"/>
    </xf>
    <xf numFmtId="0" fontId="2" fillId="20" borderId="136" xfId="0" applyFont="1" applyFill="1" applyBorder="1"/>
    <xf numFmtId="0" fontId="2" fillId="21" borderId="137" xfId="0" applyFont="1" applyFill="1" applyBorder="1"/>
    <xf numFmtId="0" fontId="7" fillId="20" borderId="8" xfId="0" applyFont="1" applyFill="1" applyBorder="1" applyAlignment="1"/>
    <xf numFmtId="0" fontId="7" fillId="13" borderId="81" xfId="0" applyFont="1" applyFill="1" applyBorder="1"/>
    <xf numFmtId="0" fontId="7" fillId="13" borderId="120" xfId="0" applyFont="1" applyFill="1" applyBorder="1"/>
    <xf numFmtId="0" fontId="7" fillId="13" borderId="115" xfId="0" applyNumberFormat="1" applyFont="1" applyFill="1" applyBorder="1" applyAlignment="1">
      <alignment horizontal="center" vertical="center"/>
    </xf>
    <xf numFmtId="0" fontId="7" fillId="13" borderId="81" xfId="0" applyFont="1" applyFill="1" applyBorder="1" applyAlignment="1">
      <alignment horizontal="center" vertical="center"/>
    </xf>
    <xf numFmtId="0" fontId="7" fillId="13" borderId="120" xfId="0" applyFont="1" applyFill="1" applyBorder="1" applyAlignment="1">
      <alignment horizontal="center" vertical="center"/>
    </xf>
    <xf numFmtId="0" fontId="7" fillId="13" borderId="67" xfId="0" applyFont="1" applyFill="1" applyBorder="1" applyAlignment="1">
      <alignment horizontal="center" vertical="center"/>
    </xf>
    <xf numFmtId="0" fontId="7" fillId="0" borderId="113" xfId="0" applyFont="1" applyFill="1" applyBorder="1"/>
    <xf numFmtId="0" fontId="7" fillId="0" borderId="66" xfId="0" applyFont="1" applyFill="1" applyBorder="1"/>
    <xf numFmtId="0" fontId="7" fillId="0" borderId="109" xfId="0" applyFont="1" applyFill="1" applyBorder="1"/>
    <xf numFmtId="0" fontId="7" fillId="0" borderId="58" xfId="0" applyFont="1" applyFill="1" applyBorder="1"/>
    <xf numFmtId="0" fontId="3" fillId="9" borderId="60" xfId="0" applyFont="1" applyFill="1" applyBorder="1" applyAlignment="1">
      <alignment horizontal="center" vertical="center"/>
    </xf>
    <xf numFmtId="0" fontId="7" fillId="9" borderId="67" xfId="0" applyFont="1" applyFill="1" applyBorder="1"/>
    <xf numFmtId="0" fontId="3" fillId="9" borderId="107" xfId="0" applyFont="1" applyFill="1" applyBorder="1" applyAlignment="1">
      <alignment horizontal="center" vertical="center"/>
    </xf>
    <xf numFmtId="0" fontId="3" fillId="9" borderId="136" xfId="0" applyFont="1" applyFill="1" applyBorder="1" applyAlignment="1">
      <alignment horizontal="center" vertical="center"/>
    </xf>
    <xf numFmtId="0" fontId="2" fillId="7" borderId="60" xfId="0" applyFont="1" applyFill="1" applyBorder="1"/>
    <xf numFmtId="0" fontId="7" fillId="8" borderId="64" xfId="0" applyFont="1" applyFill="1" applyBorder="1" applyAlignment="1">
      <alignment horizontal="center" vertical="center"/>
    </xf>
    <xf numFmtId="0" fontId="7" fillId="8" borderId="65" xfId="0" applyFont="1" applyFill="1" applyBorder="1" applyAlignment="1">
      <alignment horizontal="center"/>
    </xf>
    <xf numFmtId="0" fontId="7" fillId="21" borderId="58" xfId="0" applyFont="1" applyFill="1" applyBorder="1" applyAlignment="1">
      <alignment horizontal="center" vertical="center"/>
    </xf>
    <xf numFmtId="0" fontId="7" fillId="9" borderId="114" xfId="0" applyFont="1" applyFill="1" applyBorder="1" applyAlignment="1">
      <alignment horizontal="center" vertical="center"/>
    </xf>
    <xf numFmtId="0" fontId="7" fillId="20" borderId="116" xfId="0" applyFont="1" applyFill="1" applyBorder="1" applyAlignment="1">
      <alignment horizontal="center" vertical="center"/>
    </xf>
    <xf numFmtId="0" fontId="7" fillId="20" borderId="120" xfId="0" applyFont="1" applyFill="1" applyBorder="1" applyAlignment="1">
      <alignment horizontal="center" vertical="center"/>
    </xf>
    <xf numFmtId="0" fontId="7" fillId="13" borderId="116" xfId="0" applyFont="1" applyFill="1" applyBorder="1"/>
    <xf numFmtId="0" fontId="7" fillId="9" borderId="116" xfId="0" applyFont="1" applyFill="1" applyBorder="1"/>
    <xf numFmtId="0" fontId="7" fillId="7" borderId="116" xfId="0" applyFont="1" applyFill="1" applyBorder="1"/>
    <xf numFmtId="0" fontId="7" fillId="7" borderId="120" xfId="0" applyFont="1" applyFill="1" applyBorder="1"/>
    <xf numFmtId="0" fontId="7" fillId="13" borderId="116" xfId="0" applyFont="1" applyFill="1" applyBorder="1" applyAlignment="1">
      <alignment horizontal="center" vertical="center"/>
    </xf>
    <xf numFmtId="0" fontId="7" fillId="8" borderId="120" xfId="0" applyFont="1" applyFill="1" applyBorder="1"/>
    <xf numFmtId="0" fontId="7" fillId="21" borderId="116" xfId="0" applyFont="1" applyFill="1" applyBorder="1" applyAlignment="1">
      <alignment horizontal="center" vertical="center"/>
    </xf>
    <xf numFmtId="0" fontId="3" fillId="21" borderId="81" xfId="0" applyFont="1" applyFill="1" applyBorder="1" applyAlignment="1">
      <alignment horizontal="center" vertical="center"/>
    </xf>
    <xf numFmtId="0" fontId="3" fillId="21" borderId="120" xfId="0" applyFont="1" applyFill="1" applyBorder="1" applyAlignment="1">
      <alignment horizontal="center" vertical="center"/>
    </xf>
    <xf numFmtId="0" fontId="7" fillId="21" borderId="120" xfId="0" applyFont="1" applyFill="1" applyBorder="1"/>
    <xf numFmtId="0" fontId="7" fillId="20" borderId="67" xfId="0" applyFont="1" applyFill="1" applyBorder="1"/>
    <xf numFmtId="0" fontId="7" fillId="20" borderId="100" xfId="0" applyFont="1" applyFill="1" applyBorder="1"/>
    <xf numFmtId="0" fontId="7" fillId="9" borderId="114" xfId="0" applyFont="1" applyFill="1" applyBorder="1"/>
    <xf numFmtId="0" fontId="7" fillId="7" borderId="113" xfId="0" applyFont="1" applyFill="1" applyBorder="1" applyAlignment="1">
      <alignment horizontal="center" vertical="center"/>
    </xf>
    <xf numFmtId="0" fontId="7" fillId="7" borderId="58" xfId="0" applyFont="1" applyFill="1" applyBorder="1" applyAlignment="1">
      <alignment horizontal="center" vertical="center"/>
    </xf>
    <xf numFmtId="0" fontId="7" fillId="13" borderId="102" xfId="0" applyFont="1" applyFill="1" applyBorder="1" applyAlignment="1">
      <alignment horizontal="center" vertical="center"/>
    </xf>
    <xf numFmtId="0" fontId="7" fillId="9" borderId="139" xfId="0" applyFont="1" applyFill="1" applyBorder="1" applyAlignment="1">
      <alignment horizontal="center" vertical="center"/>
    </xf>
    <xf numFmtId="0" fontId="7" fillId="8" borderId="66" xfId="0" applyFont="1" applyFill="1" applyBorder="1"/>
    <xf numFmtId="0" fontId="7" fillId="9" borderId="95" xfId="0" applyFont="1" applyFill="1" applyBorder="1"/>
    <xf numFmtId="0" fontId="7" fillId="7" borderId="120" xfId="0" applyFont="1" applyFill="1" applyBorder="1" applyAlignment="1">
      <alignment horizontal="center" vertical="center"/>
    </xf>
    <xf numFmtId="0" fontId="7" fillId="21" borderId="107" xfId="0" applyFont="1" applyFill="1" applyBorder="1"/>
    <xf numFmtId="0" fontId="7" fillId="20" borderId="67" xfId="0" applyFont="1" applyFill="1" applyBorder="1" applyAlignment="1">
      <alignment horizontal="center" vertical="center"/>
    </xf>
    <xf numFmtId="0" fontId="7" fillId="20" borderId="100" xfId="0" applyFont="1" applyFill="1" applyBorder="1" applyAlignment="1">
      <alignment horizontal="center" vertical="center"/>
    </xf>
    <xf numFmtId="0" fontId="15" fillId="0" borderId="0" xfId="0" applyFont="1"/>
    <xf numFmtId="0" fontId="4" fillId="2" borderId="8" xfId="0" applyFont="1" applyFill="1" applyBorder="1" applyAlignment="1">
      <alignment horizontal="center"/>
    </xf>
    <xf numFmtId="0" fontId="4" fillId="2" borderId="9" xfId="0" applyFont="1" applyFill="1" applyBorder="1" applyAlignment="1">
      <alignment horizontal="center"/>
    </xf>
    <xf numFmtId="0" fontId="5" fillId="6" borderId="142" xfId="0" applyFont="1" applyFill="1" applyBorder="1" applyAlignment="1">
      <alignment horizontal="center"/>
    </xf>
    <xf numFmtId="0" fontId="5" fillId="5" borderId="142" xfId="0" applyFont="1" applyFill="1" applyBorder="1" applyAlignment="1">
      <alignment horizontal="center"/>
    </xf>
    <xf numFmtId="0" fontId="5" fillId="5" borderId="40" xfId="0" applyFont="1" applyFill="1" applyBorder="1" applyAlignment="1">
      <alignment horizontal="center"/>
    </xf>
    <xf numFmtId="0" fontId="5" fillId="0" borderId="5" xfId="0" applyFont="1" applyBorder="1" applyAlignment="1">
      <alignment horizontal="center"/>
    </xf>
    <xf numFmtId="0" fontId="5" fillId="6" borderId="5" xfId="0" applyFont="1" applyFill="1" applyBorder="1" applyAlignment="1">
      <alignment horizontal="center"/>
    </xf>
    <xf numFmtId="0" fontId="5" fillId="0" borderId="32" xfId="0" applyFont="1" applyBorder="1" applyAlignment="1">
      <alignment horizontal="center"/>
    </xf>
    <xf numFmtId="0" fontId="5" fillId="5" borderId="5" xfId="0" applyFont="1" applyFill="1" applyBorder="1" applyAlignment="1">
      <alignment horizontal="center"/>
    </xf>
    <xf numFmtId="0" fontId="5" fillId="5" borderId="32" xfId="0" applyFont="1" applyFill="1" applyBorder="1" applyAlignment="1">
      <alignment horizontal="center"/>
    </xf>
    <xf numFmtId="0" fontId="5" fillId="0" borderId="4" xfId="0" applyFont="1" applyBorder="1" applyAlignment="1">
      <alignment horizontal="center"/>
    </xf>
    <xf numFmtId="0" fontId="5" fillId="6" borderId="2" xfId="0" applyFont="1" applyFill="1" applyBorder="1" applyAlignment="1">
      <alignment horizontal="center"/>
    </xf>
    <xf numFmtId="0" fontId="5" fillId="22" borderId="2" xfId="0" applyFont="1" applyFill="1" applyBorder="1" applyAlignment="1">
      <alignment horizontal="center"/>
    </xf>
    <xf numFmtId="0" fontId="5" fillId="23" borderId="5" xfId="0" applyFont="1" applyFill="1" applyBorder="1" applyAlignment="1">
      <alignment horizontal="center"/>
    </xf>
    <xf numFmtId="0" fontId="5" fillId="23" borderId="2" xfId="0" applyFont="1" applyFill="1" applyBorder="1" applyAlignment="1">
      <alignment horizontal="center"/>
    </xf>
    <xf numFmtId="0" fontId="5" fillId="5" borderId="4" xfId="0" applyFont="1" applyFill="1" applyBorder="1" applyAlignment="1">
      <alignment horizontal="center"/>
    </xf>
    <xf numFmtId="0" fontId="5" fillId="0" borderId="4" xfId="0" applyFont="1" applyFill="1" applyBorder="1" applyAlignment="1">
      <alignment horizontal="center"/>
    </xf>
    <xf numFmtId="0" fontId="4" fillId="2" borderId="94" xfId="0" applyFont="1" applyFill="1" applyBorder="1" applyAlignment="1">
      <alignment horizontal="center"/>
    </xf>
    <xf numFmtId="0" fontId="26" fillId="5" borderId="4" xfId="0" applyFont="1" applyFill="1" applyBorder="1" applyAlignment="1">
      <alignment horizontal="center"/>
    </xf>
    <xf numFmtId="0" fontId="26" fillId="0" borderId="4" xfId="0" applyFont="1" applyFill="1" applyBorder="1" applyAlignment="1">
      <alignment horizontal="center"/>
    </xf>
    <xf numFmtId="0" fontId="27" fillId="5" borderId="4" xfId="0" applyFont="1" applyFill="1" applyBorder="1" applyAlignment="1">
      <alignment horizontal="center"/>
    </xf>
    <xf numFmtId="0" fontId="27" fillId="0" borderId="4" xfId="0" applyFont="1" applyFill="1" applyBorder="1" applyAlignment="1">
      <alignment horizontal="center"/>
    </xf>
    <xf numFmtId="0" fontId="28" fillId="5" borderId="4" xfId="0" applyFont="1" applyFill="1" applyBorder="1" applyAlignment="1">
      <alignment horizontal="center"/>
    </xf>
    <xf numFmtId="0" fontId="28" fillId="0" borderId="4" xfId="0" applyFont="1" applyFill="1" applyBorder="1" applyAlignment="1">
      <alignment horizontal="center"/>
    </xf>
    <xf numFmtId="0" fontId="29" fillId="5" borderId="4" xfId="0" applyFont="1" applyFill="1" applyBorder="1" applyAlignment="1">
      <alignment horizontal="center"/>
    </xf>
    <xf numFmtId="0" fontId="29" fillId="0" borderId="4" xfId="0" applyFont="1" applyFill="1" applyBorder="1" applyAlignment="1">
      <alignment horizontal="center"/>
    </xf>
    <xf numFmtId="0" fontId="4" fillId="2" borderId="30" xfId="0" applyFont="1" applyFill="1" applyBorder="1" applyAlignment="1">
      <alignment horizontal="center"/>
    </xf>
    <xf numFmtId="0" fontId="4" fillId="2" borderId="31" xfId="0" applyFont="1" applyFill="1" applyBorder="1" applyAlignment="1">
      <alignment horizontal="center"/>
    </xf>
    <xf numFmtId="0" fontId="8" fillId="5" borderId="4" xfId="0" applyFont="1" applyFill="1" applyBorder="1" applyAlignment="1">
      <alignment horizontal="center"/>
    </xf>
    <xf numFmtId="0" fontId="7" fillId="7" borderId="100" xfId="0" applyFont="1" applyFill="1" applyBorder="1" applyAlignment="1">
      <alignment horizontal="center" vertical="center"/>
    </xf>
    <xf numFmtId="0" fontId="7" fillId="8" borderId="100" xfId="0" applyFont="1" applyFill="1" applyBorder="1"/>
    <xf numFmtId="0" fontId="7" fillId="21" borderId="82" xfId="0" applyFont="1" applyFill="1" applyBorder="1" applyAlignment="1">
      <alignment horizontal="center" vertical="center"/>
    </xf>
    <xf numFmtId="0" fontId="7" fillId="21" borderId="100" xfId="0" applyFont="1" applyFill="1" applyBorder="1"/>
    <xf numFmtId="165" fontId="7" fillId="7" borderId="65" xfId="0" applyNumberFormat="1" applyFont="1" applyFill="1" applyBorder="1" applyAlignment="1">
      <alignment horizontal="center" vertical="center"/>
    </xf>
    <xf numFmtId="165" fontId="2" fillId="8" borderId="64" xfId="0" applyNumberFormat="1" applyFont="1" applyFill="1" applyBorder="1"/>
    <xf numFmtId="0" fontId="2" fillId="21" borderId="60" xfId="0" applyFont="1" applyFill="1" applyBorder="1" applyAlignment="1">
      <alignment horizontal="center" vertical="center"/>
    </xf>
    <xf numFmtId="0" fontId="2" fillId="21" borderId="67" xfId="0" applyFont="1" applyFill="1" applyBorder="1"/>
    <xf numFmtId="0" fontId="2" fillId="8" borderId="60" xfId="0" applyFont="1" applyFill="1" applyBorder="1"/>
    <xf numFmtId="0" fontId="2" fillId="8" borderId="81" xfId="0" applyFont="1" applyFill="1" applyBorder="1"/>
    <xf numFmtId="0" fontId="2" fillId="7" borderId="67" xfId="0" applyFont="1" applyFill="1" applyBorder="1" applyAlignment="1">
      <alignment horizontal="center" vertical="center"/>
    </xf>
    <xf numFmtId="0" fontId="2" fillId="7" borderId="81" xfId="0" applyFont="1" applyFill="1" applyBorder="1"/>
    <xf numFmtId="0" fontId="2" fillId="20" borderId="81" xfId="0" applyFont="1" applyFill="1" applyBorder="1"/>
    <xf numFmtId="165" fontId="7" fillId="7" borderId="149" xfId="0" applyNumberFormat="1" applyFont="1" applyFill="1" applyBorder="1" applyAlignment="1">
      <alignment horizontal="center" vertical="center"/>
    </xf>
    <xf numFmtId="0" fontId="2" fillId="21" borderId="60" xfId="0" applyFont="1" applyFill="1" applyBorder="1" applyAlignment="1">
      <alignment vertical="center"/>
    </xf>
    <xf numFmtId="0" fontId="7" fillId="7" borderId="64" xfId="0" applyFont="1" applyFill="1" applyBorder="1" applyAlignment="1">
      <alignment horizontal="center" vertical="center"/>
    </xf>
    <xf numFmtId="0" fontId="7" fillId="7" borderId="108" xfId="0" applyFont="1" applyFill="1" applyBorder="1" applyAlignment="1">
      <alignment horizontal="center" vertical="center"/>
    </xf>
    <xf numFmtId="0" fontId="7" fillId="7" borderId="107" xfId="0" applyFont="1" applyFill="1" applyBorder="1"/>
    <xf numFmtId="0" fontId="3" fillId="21" borderId="67" xfId="0" applyFont="1" applyFill="1" applyBorder="1" applyAlignment="1">
      <alignment horizontal="center" vertical="center"/>
    </xf>
    <xf numFmtId="0" fontId="3" fillId="21" borderId="100" xfId="0" applyFont="1" applyFill="1" applyBorder="1" applyAlignment="1">
      <alignment horizontal="center" vertical="center"/>
    </xf>
    <xf numFmtId="0" fontId="7" fillId="8" borderId="107" xfId="0" applyFont="1" applyFill="1" applyBorder="1"/>
    <xf numFmtId="0" fontId="7" fillId="8" borderId="63" xfId="0" applyFont="1" applyFill="1" applyBorder="1"/>
    <xf numFmtId="0" fontId="7" fillId="7" borderId="67" xfId="0" applyFont="1" applyFill="1" applyBorder="1"/>
    <xf numFmtId="0" fontId="7" fillId="7" borderId="100" xfId="0" applyFont="1" applyFill="1" applyBorder="1"/>
    <xf numFmtId="0" fontId="7" fillId="7" borderId="63" xfId="0" applyFont="1" applyFill="1" applyBorder="1"/>
    <xf numFmtId="165" fontId="2" fillId="20" borderId="86" xfId="0" applyNumberFormat="1" applyFont="1" applyFill="1" applyBorder="1"/>
    <xf numFmtId="165" fontId="2" fillId="7" borderId="57" xfId="0" applyNumberFormat="1" applyFont="1" applyFill="1" applyBorder="1"/>
    <xf numFmtId="165" fontId="2" fillId="7" borderId="87" xfId="0" applyNumberFormat="1" applyFont="1" applyFill="1" applyBorder="1" applyAlignment="1">
      <alignment horizontal="center" vertical="center"/>
    </xf>
    <xf numFmtId="165" fontId="2" fillId="8" borderId="61" xfId="0" applyNumberFormat="1" applyFont="1" applyFill="1" applyBorder="1"/>
    <xf numFmtId="165" fontId="7" fillId="8" borderId="62" xfId="0" applyNumberFormat="1" applyFont="1" applyFill="1" applyBorder="1" applyAlignment="1">
      <alignment horizontal="center" vertical="center"/>
    </xf>
    <xf numFmtId="0" fontId="7" fillId="21" borderId="138" xfId="0" applyNumberFormat="1" applyFont="1" applyFill="1" applyBorder="1" applyAlignment="1">
      <alignment horizontal="center" vertical="center"/>
    </xf>
    <xf numFmtId="0" fontId="7" fillId="21" borderId="65" xfId="0" applyNumberFormat="1" applyFont="1" applyFill="1" applyBorder="1" applyAlignment="1">
      <alignment horizontal="center" vertical="center"/>
    </xf>
    <xf numFmtId="0" fontId="2" fillId="8" borderId="61" xfId="0" applyFont="1" applyFill="1" applyBorder="1"/>
    <xf numFmtId="0" fontId="2" fillId="8" borderId="62" xfId="0" applyFont="1" applyFill="1" applyBorder="1"/>
    <xf numFmtId="0" fontId="2" fillId="21" borderId="57" xfId="0" applyFont="1" applyFill="1" applyBorder="1" applyAlignment="1">
      <alignment horizontal="center" vertical="center"/>
    </xf>
    <xf numFmtId="0" fontId="2" fillId="20" borderId="60" xfId="0" applyFont="1" applyFill="1" applyBorder="1" applyAlignment="1">
      <alignment horizontal="center" vertical="center"/>
    </xf>
    <xf numFmtId="0" fontId="2" fillId="20" borderId="81" xfId="0" applyFont="1" applyFill="1" applyBorder="1" applyAlignment="1">
      <alignment horizontal="center" vertical="center"/>
    </xf>
    <xf numFmtId="165" fontId="7" fillId="20" borderId="65" xfId="0" applyNumberFormat="1" applyFont="1" applyFill="1" applyBorder="1" applyAlignment="1">
      <alignment horizontal="center" vertical="center"/>
    </xf>
    <xf numFmtId="165" fontId="7" fillId="8" borderId="118" xfId="0" applyNumberFormat="1" applyFont="1" applyFill="1" applyBorder="1" applyAlignment="1">
      <alignment horizontal="center" vertical="center"/>
    </xf>
    <xf numFmtId="0" fontId="7" fillId="21" borderId="125" xfId="0" applyFont="1" applyFill="1" applyBorder="1" applyAlignment="1">
      <alignment horizontal="center" vertical="center"/>
    </xf>
    <xf numFmtId="0" fontId="4" fillId="2" borderId="18" xfId="0" applyFont="1" applyFill="1" applyBorder="1" applyAlignment="1">
      <alignment wrapText="1"/>
    </xf>
    <xf numFmtId="0" fontId="5" fillId="5" borderId="18" xfId="0" applyFont="1" applyFill="1" applyBorder="1" applyAlignment="1">
      <alignment vertical="center" wrapText="1"/>
    </xf>
    <xf numFmtId="0" fontId="31" fillId="7" borderId="13" xfId="0" applyFont="1" applyFill="1" applyBorder="1" applyAlignment="1">
      <alignment horizontal="center"/>
    </xf>
    <xf numFmtId="0" fontId="32" fillId="0" borderId="0" xfId="0" applyFont="1" applyAlignment="1">
      <alignment horizontal="center"/>
    </xf>
    <xf numFmtId="0" fontId="32" fillId="0" borderId="0" xfId="0" applyFont="1"/>
    <xf numFmtId="0" fontId="33" fillId="0" borderId="0" xfId="0" applyFont="1"/>
    <xf numFmtId="0" fontId="32" fillId="0" borderId="0" xfId="0" applyFont="1" applyAlignment="1">
      <alignment horizontal="left"/>
    </xf>
    <xf numFmtId="0" fontId="34" fillId="7" borderId="13" xfId="0" applyFont="1" applyFill="1" applyBorder="1" applyAlignment="1">
      <alignment horizontal="center"/>
    </xf>
    <xf numFmtId="0" fontId="32" fillId="5" borderId="14" xfId="0" applyFont="1" applyFill="1" applyBorder="1" applyAlignment="1">
      <alignment horizontal="center"/>
    </xf>
    <xf numFmtId="0" fontId="32" fillId="5" borderId="1" xfId="0" applyFont="1" applyFill="1" applyBorder="1" applyAlignment="1">
      <alignment horizontal="center"/>
    </xf>
    <xf numFmtId="0" fontId="32" fillId="5" borderId="17" xfId="0" applyFont="1" applyFill="1" applyBorder="1" applyAlignment="1">
      <alignment horizontal="center"/>
    </xf>
    <xf numFmtId="0" fontId="32" fillId="5" borderId="143" xfId="0" applyFont="1" applyFill="1" applyBorder="1" applyAlignment="1">
      <alignment horizontal="center"/>
    </xf>
    <xf numFmtId="0" fontId="32" fillId="0" borderId="33" xfId="0" applyFont="1" applyBorder="1" applyAlignment="1">
      <alignment horizontal="center"/>
    </xf>
    <xf numFmtId="0" fontId="32" fillId="0" borderId="29" xfId="0" applyFont="1" applyBorder="1" applyAlignment="1">
      <alignment horizontal="center"/>
    </xf>
    <xf numFmtId="0" fontId="32" fillId="0" borderId="30" xfId="0" applyFont="1" applyBorder="1" applyAlignment="1">
      <alignment horizontal="center"/>
    </xf>
    <xf numFmtId="0" fontId="32" fillId="0" borderId="31" xfId="0" applyFont="1" applyBorder="1" applyAlignment="1">
      <alignment horizontal="center"/>
    </xf>
    <xf numFmtId="0" fontId="32" fillId="0" borderId="0" xfId="0" applyFont="1" applyBorder="1"/>
    <xf numFmtId="0" fontId="32" fillId="5" borderId="11" xfId="0" applyFont="1" applyFill="1" applyBorder="1" applyAlignment="1">
      <alignment horizontal="center"/>
    </xf>
    <xf numFmtId="0" fontId="32" fillId="5" borderId="23" xfId="0" applyFont="1" applyFill="1" applyBorder="1" applyAlignment="1">
      <alignment horizontal="center"/>
    </xf>
    <xf numFmtId="0" fontId="32" fillId="5" borderId="0" xfId="0" applyFont="1" applyFill="1" applyBorder="1" applyAlignment="1">
      <alignment horizontal="center"/>
    </xf>
    <xf numFmtId="0" fontId="32" fillId="5" borderId="19" xfId="0" applyFont="1" applyFill="1" applyBorder="1" applyAlignment="1">
      <alignment horizontal="center"/>
    </xf>
    <xf numFmtId="0" fontId="32" fillId="0" borderId="23" xfId="0" applyFont="1" applyBorder="1" applyAlignment="1">
      <alignment horizontal="center"/>
    </xf>
    <xf numFmtId="0" fontId="32" fillId="13" borderId="11" xfId="0" applyFont="1" applyFill="1" applyBorder="1" applyAlignment="1">
      <alignment horizontal="center"/>
    </xf>
    <xf numFmtId="0" fontId="32" fillId="0" borderId="0" xfId="0" applyFont="1" applyBorder="1" applyAlignment="1">
      <alignment horizontal="center"/>
    </xf>
    <xf numFmtId="0" fontId="32" fillId="0" borderId="19" xfId="0" applyFont="1" applyBorder="1" applyAlignment="1">
      <alignment horizontal="center"/>
    </xf>
    <xf numFmtId="0" fontId="32" fillId="0" borderId="11" xfId="0" applyFont="1" applyBorder="1" applyAlignment="1">
      <alignment horizontal="center"/>
    </xf>
    <xf numFmtId="0" fontId="34" fillId="7" borderId="23" xfId="0" applyFont="1" applyFill="1" applyBorder="1" applyAlignment="1">
      <alignment horizontal="center"/>
    </xf>
    <xf numFmtId="0" fontId="32" fillId="11" borderId="19" xfId="0" applyFont="1" applyFill="1" applyBorder="1" applyAlignment="1">
      <alignment horizontal="center"/>
    </xf>
    <xf numFmtId="0" fontId="32" fillId="10" borderId="19" xfId="0" applyFont="1" applyFill="1" applyBorder="1" applyAlignment="1">
      <alignment horizontal="center"/>
    </xf>
    <xf numFmtId="0" fontId="32" fillId="0" borderId="23" xfId="0" applyFont="1" applyFill="1" applyBorder="1" applyAlignment="1">
      <alignment horizontal="center"/>
    </xf>
    <xf numFmtId="0" fontId="32" fillId="10" borderId="11" xfId="0" applyFont="1" applyFill="1" applyBorder="1" applyAlignment="1">
      <alignment horizontal="center"/>
    </xf>
    <xf numFmtId="0" fontId="32" fillId="0" borderId="28" xfId="0" applyFont="1" applyBorder="1" applyAlignment="1">
      <alignment horizontal="center"/>
    </xf>
    <xf numFmtId="0" fontId="32" fillId="0" borderId="12" xfId="0" applyFont="1" applyBorder="1" applyAlignment="1">
      <alignment horizontal="center"/>
    </xf>
    <xf numFmtId="0" fontId="32" fillId="0" borderId="20" xfId="0" applyFont="1" applyBorder="1" applyAlignment="1">
      <alignment horizontal="center"/>
    </xf>
    <xf numFmtId="0" fontId="32" fillId="0" borderId="21" xfId="0" applyFont="1" applyBorder="1" applyAlignment="1">
      <alignment horizontal="center"/>
    </xf>
    <xf numFmtId="0" fontId="32" fillId="0" borderId="28" xfId="0" applyFont="1" applyFill="1" applyBorder="1" applyAlignment="1">
      <alignment horizontal="center"/>
    </xf>
    <xf numFmtId="0" fontId="32" fillId="5" borderId="13" xfId="0" applyFont="1" applyFill="1" applyBorder="1" applyAlignment="1">
      <alignment horizontal="center" vertical="center"/>
    </xf>
    <xf numFmtId="0" fontId="32" fillId="5" borderId="13" xfId="0" applyFont="1" applyFill="1" applyBorder="1" applyAlignment="1">
      <alignment horizontal="center"/>
    </xf>
    <xf numFmtId="0" fontId="32" fillId="5" borderId="9" xfId="0" applyFont="1" applyFill="1" applyBorder="1" applyAlignment="1">
      <alignment horizontal="center"/>
    </xf>
    <xf numFmtId="0" fontId="32" fillId="5" borderId="10" xfId="0" applyFont="1" applyFill="1" applyBorder="1" applyAlignment="1">
      <alignment horizontal="center"/>
    </xf>
    <xf numFmtId="0" fontId="32" fillId="11" borderId="28" xfId="0" applyFont="1" applyFill="1" applyBorder="1" applyAlignment="1">
      <alignment horizontal="center" vertical="center"/>
    </xf>
    <xf numFmtId="0" fontId="32" fillId="11" borderId="0" xfId="0" applyFont="1" applyFill="1" applyBorder="1" applyAlignment="1">
      <alignment horizontal="center" vertical="center"/>
    </xf>
    <xf numFmtId="0" fontId="32" fillId="5" borderId="33" xfId="0" applyFont="1" applyFill="1" applyBorder="1" applyAlignment="1">
      <alignment horizontal="center" vertical="center"/>
    </xf>
    <xf numFmtId="0" fontId="32" fillId="5" borderId="33" xfId="0" applyFont="1" applyFill="1" applyBorder="1" applyAlignment="1">
      <alignment horizontal="center" vertical="center" wrapText="1"/>
    </xf>
    <xf numFmtId="0" fontId="32" fillId="5" borderId="33" xfId="0" applyFont="1" applyFill="1" applyBorder="1" applyAlignment="1">
      <alignment horizontal="center" wrapText="1"/>
    </xf>
    <xf numFmtId="0" fontId="32" fillId="5" borderId="33" xfId="0" applyFont="1" applyFill="1" applyBorder="1" applyAlignment="1">
      <alignment horizontal="center"/>
    </xf>
    <xf numFmtId="0" fontId="5" fillId="0" borderId="0" xfId="0" applyFont="1" applyAlignment="1">
      <alignment vertical="center" wrapText="1"/>
    </xf>
    <xf numFmtId="0" fontId="7" fillId="0" borderId="0" xfId="0" applyNumberFormat="1" applyFont="1" applyFill="1" applyBorder="1" applyAlignment="1">
      <alignment horizontal="center" vertical="center"/>
    </xf>
    <xf numFmtId="8" fontId="0" fillId="0" borderId="0" xfId="0" applyNumberFormat="1"/>
    <xf numFmtId="0" fontId="38" fillId="5" borderId="145" xfId="0" applyFont="1" applyFill="1" applyBorder="1" applyAlignment="1">
      <alignment horizontal="left" vertical="center" wrapText="1"/>
    </xf>
    <xf numFmtId="0" fontId="39" fillId="5" borderId="145" xfId="0" applyFont="1" applyFill="1" applyBorder="1" applyAlignment="1">
      <alignment horizontal="left" vertical="center" wrapText="1"/>
    </xf>
    <xf numFmtId="0" fontId="38" fillId="10" borderId="145" xfId="0" applyFont="1" applyFill="1" applyBorder="1" applyAlignment="1">
      <alignment horizontal="left" vertical="center" wrapText="1"/>
    </xf>
    <xf numFmtId="0" fontId="39" fillId="10" borderId="145" xfId="0" applyFont="1" applyFill="1" applyBorder="1" applyAlignment="1">
      <alignment horizontal="left" vertical="center" wrapText="1"/>
    </xf>
    <xf numFmtId="0" fontId="38" fillId="11" borderId="145" xfId="0" applyFont="1" applyFill="1" applyBorder="1" applyAlignment="1">
      <alignment horizontal="left" vertical="center" wrapText="1"/>
    </xf>
    <xf numFmtId="0" fontId="39" fillId="11" borderId="145" xfId="0" applyFont="1" applyFill="1" applyBorder="1" applyAlignment="1">
      <alignment horizontal="left" vertical="center" wrapText="1"/>
    </xf>
    <xf numFmtId="0" fontId="38" fillId="13" borderId="146" xfId="0" applyFont="1" applyFill="1" applyBorder="1" applyAlignment="1">
      <alignment horizontal="left" vertical="center" wrapText="1"/>
    </xf>
    <xf numFmtId="0" fontId="39" fillId="13" borderId="146" xfId="0" applyFont="1" applyFill="1" applyBorder="1" applyAlignment="1">
      <alignment horizontal="left" vertical="center" wrapText="1"/>
    </xf>
    <xf numFmtId="0" fontId="39" fillId="0" borderId="0" xfId="0" applyFont="1" applyAlignment="1">
      <alignment horizontal="left" vertical="center" wrapText="1"/>
    </xf>
    <xf numFmtId="0" fontId="41" fillId="2" borderId="150" xfId="0" applyFont="1" applyFill="1" applyBorder="1" applyAlignment="1">
      <alignment horizontal="center" vertical="center" wrapText="1"/>
    </xf>
    <xf numFmtId="0" fontId="41" fillId="2" borderId="1" xfId="0" applyFont="1" applyFill="1" applyBorder="1" applyAlignment="1">
      <alignment horizontal="center" vertical="center" wrapText="1"/>
    </xf>
    <xf numFmtId="0" fontId="41" fillId="2" borderId="151" xfId="0" applyFont="1" applyFill="1" applyBorder="1" applyAlignment="1">
      <alignment horizontal="center" vertical="center" wrapText="1"/>
    </xf>
    <xf numFmtId="0" fontId="38" fillId="5" borderId="152" xfId="0" applyFont="1" applyFill="1" applyBorder="1" applyAlignment="1">
      <alignment horizontal="left" vertical="center" wrapText="1"/>
    </xf>
    <xf numFmtId="0" fontId="38" fillId="5" borderId="144" xfId="0" applyFont="1" applyFill="1" applyBorder="1" applyAlignment="1">
      <alignment horizontal="left" vertical="center" wrapText="1"/>
    </xf>
    <xf numFmtId="0" fontId="39" fillId="5" borderId="144" xfId="0" applyFont="1" applyFill="1" applyBorder="1" applyAlignment="1">
      <alignment horizontal="left" vertical="center" wrapText="1"/>
    </xf>
    <xf numFmtId="0" fontId="39" fillId="5" borderId="153" xfId="0" applyFont="1" applyFill="1" applyBorder="1" applyAlignment="1">
      <alignment horizontal="left" vertical="center" wrapText="1"/>
    </xf>
    <xf numFmtId="12" fontId="39" fillId="0" borderId="0" xfId="0" applyNumberFormat="1" applyFont="1" applyAlignment="1">
      <alignment horizontal="left" vertical="center" wrapText="1"/>
    </xf>
    <xf numFmtId="16" fontId="39" fillId="0" borderId="0" xfId="0" applyNumberFormat="1" applyFont="1" applyAlignment="1">
      <alignment horizontal="left" vertical="center" wrapText="1"/>
    </xf>
    <xf numFmtId="0" fontId="38" fillId="0" borderId="154" xfId="0" applyFont="1" applyBorder="1" applyAlignment="1">
      <alignment horizontal="left" vertical="center" wrapText="1"/>
    </xf>
    <xf numFmtId="0" fontId="38" fillId="0" borderId="145" xfId="0" applyFont="1" applyBorder="1" applyAlignment="1">
      <alignment horizontal="left" vertical="center" wrapText="1"/>
    </xf>
    <xf numFmtId="0" fontId="39" fillId="0" borderId="145" xfId="0" applyFont="1" applyBorder="1" applyAlignment="1">
      <alignment horizontal="left" vertical="center" wrapText="1"/>
    </xf>
    <xf numFmtId="0" fontId="39" fillId="0" borderId="155" xfId="0" applyFont="1" applyBorder="1" applyAlignment="1">
      <alignment horizontal="left" vertical="center" wrapText="1"/>
    </xf>
    <xf numFmtId="0" fontId="39" fillId="0" borderId="0" xfId="0" applyFont="1"/>
    <xf numFmtId="0" fontId="39" fillId="0" borderId="2" xfId="0" applyFont="1" applyBorder="1" applyAlignment="1">
      <alignment horizontal="center"/>
    </xf>
    <xf numFmtId="0" fontId="39" fillId="13" borderId="2" xfId="0" applyFont="1" applyFill="1" applyBorder="1" applyAlignment="1">
      <alignment horizontal="center"/>
    </xf>
    <xf numFmtId="0" fontId="39" fillId="11" borderId="2" xfId="0" applyFont="1" applyFill="1" applyBorder="1" applyAlignment="1">
      <alignment horizontal="center"/>
    </xf>
    <xf numFmtId="0" fontId="38" fillId="11" borderId="2" xfId="0" applyFont="1" applyFill="1" applyBorder="1" applyAlignment="1">
      <alignment horizontal="center"/>
    </xf>
    <xf numFmtId="0" fontId="14" fillId="15" borderId="0" xfId="0" applyFont="1" applyFill="1" applyAlignment="1">
      <alignment horizontal="center" wrapText="1"/>
    </xf>
    <xf numFmtId="8" fontId="39" fillId="0" borderId="0" xfId="0" applyNumberFormat="1" applyFont="1"/>
    <xf numFmtId="0" fontId="14" fillId="16" borderId="0" xfId="0" applyFont="1" applyFill="1" applyAlignment="1">
      <alignment horizontal="center"/>
    </xf>
    <xf numFmtId="0" fontId="39" fillId="12" borderId="0" xfId="0" applyFont="1" applyFill="1" applyAlignment="1">
      <alignment horizontal="center"/>
    </xf>
    <xf numFmtId="0" fontId="48" fillId="9" borderId="2" xfId="0" applyFont="1" applyFill="1" applyBorder="1" applyAlignment="1">
      <alignment horizontal="center"/>
    </xf>
    <xf numFmtId="0" fontId="39" fillId="9" borderId="2" xfId="0" applyFont="1" applyFill="1" applyBorder="1" applyAlignment="1">
      <alignment horizontal="center"/>
    </xf>
    <xf numFmtId="0" fontId="48" fillId="17" borderId="2" xfId="0" applyFont="1" applyFill="1" applyBorder="1" applyAlignment="1">
      <alignment horizontal="center"/>
    </xf>
    <xf numFmtId="0" fontId="39" fillId="17" borderId="2" xfId="0" applyFont="1" applyFill="1" applyBorder="1" applyAlignment="1">
      <alignment horizontal="center"/>
    </xf>
    <xf numFmtId="0" fontId="49" fillId="13" borderId="2" xfId="0" applyFont="1" applyFill="1" applyBorder="1" applyAlignment="1">
      <alignment horizontal="center"/>
    </xf>
    <xf numFmtId="0" fontId="38" fillId="13" borderId="2" xfId="0" applyFont="1" applyFill="1" applyBorder="1" applyAlignment="1">
      <alignment horizontal="center"/>
    </xf>
    <xf numFmtId="0" fontId="49" fillId="11" borderId="2" xfId="0" applyFont="1" applyFill="1" applyBorder="1" applyAlignment="1">
      <alignment horizontal="center"/>
    </xf>
    <xf numFmtId="0" fontId="43" fillId="9" borderId="2" xfId="0" applyFont="1" applyFill="1" applyBorder="1" applyAlignment="1">
      <alignment horizontal="center"/>
    </xf>
    <xf numFmtId="0" fontId="38" fillId="9" borderId="2" xfId="0" applyFont="1" applyFill="1" applyBorder="1" applyAlignment="1">
      <alignment horizontal="center"/>
    </xf>
    <xf numFmtId="0" fontId="43" fillId="17" borderId="2" xfId="0" applyFont="1" applyFill="1" applyBorder="1" applyAlignment="1">
      <alignment horizontal="center"/>
    </xf>
    <xf numFmtId="0" fontId="50" fillId="11" borderId="2" xfId="0" applyFont="1" applyFill="1" applyBorder="1" applyAlignment="1">
      <alignment horizontal="center"/>
    </xf>
    <xf numFmtId="0" fontId="50" fillId="13" borderId="2" xfId="0" applyFont="1" applyFill="1" applyBorder="1" applyAlignment="1">
      <alignment horizontal="center"/>
    </xf>
    <xf numFmtId="0" fontId="51" fillId="9" borderId="121" xfId="0" applyFont="1" applyFill="1" applyBorder="1" applyAlignment="1">
      <alignment horizontal="center" vertical="center"/>
    </xf>
    <xf numFmtId="0" fontId="51" fillId="9" borderId="122" xfId="0" applyFont="1" applyFill="1" applyBorder="1" applyAlignment="1">
      <alignment horizontal="center" vertical="center"/>
    </xf>
    <xf numFmtId="0" fontId="51" fillId="9" borderId="123" xfId="0" applyFont="1" applyFill="1" applyBorder="1" applyAlignment="1">
      <alignment horizontal="center" vertical="center"/>
    </xf>
    <xf numFmtId="0" fontId="51" fillId="0" borderId="121" xfId="0" applyFont="1" applyFill="1" applyBorder="1" applyAlignment="1">
      <alignment horizontal="center" vertical="center"/>
    </xf>
    <xf numFmtId="0" fontId="51" fillId="0" borderId="122" xfId="0" applyFont="1" applyFill="1" applyBorder="1" applyAlignment="1">
      <alignment horizontal="center" vertical="center"/>
    </xf>
    <xf numFmtId="0" fontId="51" fillId="0" borderId="123" xfId="0" applyFont="1" applyFill="1" applyBorder="1" applyAlignment="1">
      <alignment horizontal="center" vertical="center"/>
    </xf>
    <xf numFmtId="0" fontId="51" fillId="9" borderId="126" xfId="0" applyFont="1" applyFill="1" applyBorder="1" applyAlignment="1">
      <alignment horizontal="center" vertical="center"/>
    </xf>
    <xf numFmtId="0" fontId="16" fillId="9" borderId="113" xfId="0" applyNumberFormat="1" applyFont="1" applyFill="1" applyBorder="1" applyAlignment="1">
      <alignment horizontal="center" vertical="center"/>
    </xf>
    <xf numFmtId="0" fontId="16" fillId="9" borderId="69" xfId="0" applyNumberFormat="1" applyFont="1" applyFill="1" applyBorder="1" applyAlignment="1">
      <alignment horizontal="center" vertical="center"/>
    </xf>
    <xf numFmtId="0" fontId="16" fillId="9" borderId="115" xfId="0" applyNumberFormat="1" applyFont="1" applyFill="1" applyBorder="1" applyAlignment="1">
      <alignment horizontal="center" vertical="center"/>
    </xf>
    <xf numFmtId="0" fontId="16" fillId="9" borderId="106" xfId="0" applyNumberFormat="1" applyFont="1" applyFill="1" applyBorder="1" applyAlignment="1">
      <alignment horizontal="center" vertical="center"/>
    </xf>
    <xf numFmtId="0" fontId="16" fillId="9" borderId="95" xfId="0" applyNumberFormat="1" applyFont="1" applyFill="1" applyBorder="1" applyAlignment="1">
      <alignment horizontal="center" vertical="center"/>
    </xf>
    <xf numFmtId="0" fontId="16" fillId="9" borderId="70" xfId="0" applyNumberFormat="1" applyFont="1" applyFill="1" applyBorder="1" applyAlignment="1">
      <alignment horizontal="center" vertical="center"/>
    </xf>
    <xf numFmtId="0" fontId="16" fillId="0" borderId="113" xfId="0" applyNumberFormat="1" applyFont="1" applyFill="1" applyBorder="1" applyAlignment="1">
      <alignment horizontal="center" vertical="center"/>
    </xf>
    <xf numFmtId="0" fontId="16" fillId="0" borderId="69" xfId="0" applyNumberFormat="1" applyFont="1" applyFill="1" applyBorder="1" applyAlignment="1">
      <alignment horizontal="center" vertical="center"/>
    </xf>
    <xf numFmtId="0" fontId="16" fillId="0" borderId="115" xfId="0" applyNumberFormat="1" applyFont="1" applyFill="1" applyBorder="1" applyAlignment="1">
      <alignment horizontal="center" vertical="center"/>
    </xf>
    <xf numFmtId="0" fontId="16" fillId="0" borderId="106" xfId="0" applyNumberFormat="1" applyFont="1" applyFill="1" applyBorder="1" applyAlignment="1">
      <alignment horizontal="center" vertical="center"/>
    </xf>
    <xf numFmtId="0" fontId="16" fillId="0" borderId="95" xfId="0" applyFont="1" applyFill="1" applyBorder="1" applyAlignment="1">
      <alignment horizontal="center" vertical="center"/>
    </xf>
    <xf numFmtId="0" fontId="16" fillId="0" borderId="70" xfId="0" applyFont="1" applyFill="1" applyBorder="1" applyAlignment="1">
      <alignment horizontal="center" vertical="center"/>
    </xf>
    <xf numFmtId="0" fontId="16" fillId="9" borderId="124" xfId="0" applyNumberFormat="1" applyFont="1" applyFill="1" applyBorder="1" applyAlignment="1">
      <alignment horizontal="center" vertical="center"/>
    </xf>
    <xf numFmtId="0" fontId="16" fillId="9" borderId="73" xfId="0" applyNumberFormat="1" applyFont="1" applyFill="1" applyBorder="1" applyAlignment="1">
      <alignment horizontal="center" vertical="center"/>
    </xf>
    <xf numFmtId="0" fontId="16" fillId="0" borderId="95" xfId="0" applyNumberFormat="1" applyFont="1" applyFill="1" applyBorder="1" applyAlignment="1">
      <alignment horizontal="center" vertical="center"/>
    </xf>
    <xf numFmtId="0" fontId="16" fillId="0" borderId="70" xfId="0" applyNumberFormat="1" applyFont="1" applyFill="1" applyBorder="1" applyAlignment="1">
      <alignment horizontal="center" vertical="center"/>
    </xf>
    <xf numFmtId="0" fontId="16" fillId="9" borderId="163" xfId="0" applyNumberFormat="1" applyFont="1" applyFill="1" applyBorder="1" applyAlignment="1">
      <alignment horizontal="center" vertical="center"/>
    </xf>
    <xf numFmtId="0" fontId="16" fillId="9" borderId="164" xfId="0" applyNumberFormat="1" applyFont="1" applyFill="1" applyBorder="1" applyAlignment="1">
      <alignment horizontal="center" vertical="center"/>
    </xf>
    <xf numFmtId="0" fontId="16" fillId="9" borderId="165" xfId="0" applyNumberFormat="1" applyFont="1" applyFill="1" applyBorder="1" applyAlignment="1">
      <alignment horizontal="center" vertical="center"/>
    </xf>
    <xf numFmtId="0" fontId="16" fillId="9" borderId="166" xfId="0" applyNumberFormat="1" applyFont="1" applyFill="1" applyBorder="1" applyAlignment="1">
      <alignment horizontal="center" vertical="center"/>
    </xf>
    <xf numFmtId="0" fontId="16" fillId="0" borderId="165" xfId="0" applyNumberFormat="1" applyFont="1" applyFill="1" applyBorder="1" applyAlignment="1">
      <alignment horizontal="center" vertical="center"/>
    </xf>
    <xf numFmtId="0" fontId="16" fillId="0" borderId="166" xfId="0" applyNumberFormat="1" applyFont="1" applyFill="1" applyBorder="1" applyAlignment="1">
      <alignment horizontal="center" vertical="center"/>
    </xf>
    <xf numFmtId="0" fontId="16" fillId="0" borderId="167" xfId="0" applyNumberFormat="1" applyFont="1" applyFill="1" applyBorder="1" applyAlignment="1">
      <alignment horizontal="center" vertical="center"/>
    </xf>
    <xf numFmtId="0" fontId="16" fillId="0" borderId="168" xfId="0" applyNumberFormat="1" applyFont="1" applyFill="1" applyBorder="1" applyAlignment="1">
      <alignment horizontal="center" vertical="center"/>
    </xf>
    <xf numFmtId="0" fontId="16" fillId="9" borderId="169" xfId="0" applyNumberFormat="1" applyFont="1" applyFill="1" applyBorder="1" applyAlignment="1">
      <alignment horizontal="center" vertical="center"/>
    </xf>
    <xf numFmtId="0" fontId="16" fillId="9" borderId="170" xfId="0" applyNumberFormat="1" applyFont="1" applyFill="1" applyBorder="1" applyAlignment="1">
      <alignment horizontal="center" vertical="center"/>
    </xf>
    <xf numFmtId="0" fontId="7" fillId="7" borderId="74" xfId="0" applyFont="1" applyFill="1" applyBorder="1"/>
    <xf numFmtId="0" fontId="16" fillId="9" borderId="31" xfId="0" applyFont="1" applyFill="1" applyBorder="1" applyAlignment="1">
      <alignment horizontal="center" vertical="center"/>
    </xf>
    <xf numFmtId="0" fontId="7" fillId="20" borderId="74" xfId="0" applyFont="1" applyFill="1" applyBorder="1"/>
    <xf numFmtId="0" fontId="16" fillId="9" borderId="21" xfId="0" applyFont="1" applyFill="1" applyBorder="1" applyAlignment="1">
      <alignment horizontal="center" vertical="center"/>
    </xf>
    <xf numFmtId="165" fontId="2" fillId="0" borderId="2" xfId="0" applyNumberFormat="1" applyFont="1" applyBorder="1" applyAlignment="1">
      <alignment horizontal="center"/>
    </xf>
    <xf numFmtId="165" fontId="2" fillId="0" borderId="2" xfId="0" applyNumberFormat="1" applyFont="1" applyBorder="1"/>
    <xf numFmtId="165" fontId="55" fillId="8" borderId="2" xfId="0" applyNumberFormat="1" applyFont="1" applyFill="1" applyBorder="1" applyAlignment="1">
      <alignment vertical="center"/>
    </xf>
    <xf numFmtId="165" fontId="55" fillId="20" borderId="2" xfId="0" applyNumberFormat="1" applyFont="1" applyFill="1" applyBorder="1" applyAlignment="1">
      <alignment vertical="center"/>
    </xf>
    <xf numFmtId="165" fontId="55" fillId="7" borderId="2" xfId="0" applyNumberFormat="1" applyFont="1" applyFill="1" applyBorder="1" applyAlignment="1">
      <alignment vertical="center"/>
    </xf>
    <xf numFmtId="165" fontId="55" fillId="21" borderId="2" xfId="0" applyNumberFormat="1" applyFont="1" applyFill="1" applyBorder="1" applyAlignment="1">
      <alignment vertical="center"/>
    </xf>
    <xf numFmtId="0" fontId="52" fillId="8" borderId="0" xfId="0" applyFont="1" applyFill="1" applyAlignment="1">
      <alignment horizontal="right"/>
    </xf>
    <xf numFmtId="0" fontId="52" fillId="25" borderId="0" xfId="0" applyFont="1" applyFill="1" applyAlignment="1">
      <alignment horizontal="right"/>
    </xf>
    <xf numFmtId="0" fontId="52" fillId="21" borderId="0" xfId="0" applyFont="1" applyFill="1" applyAlignment="1">
      <alignment horizontal="right"/>
    </xf>
    <xf numFmtId="0" fontId="52" fillId="20" borderId="0" xfId="0" applyFont="1" applyFill="1" applyAlignment="1">
      <alignment horizontal="right"/>
    </xf>
    <xf numFmtId="0" fontId="20" fillId="3" borderId="2" xfId="0" applyFont="1" applyFill="1" applyBorder="1" applyAlignment="1">
      <alignment horizontal="center" vertical="center"/>
    </xf>
    <xf numFmtId="0" fontId="2" fillId="9" borderId="171" xfId="0" applyFont="1" applyFill="1" applyBorder="1"/>
    <xf numFmtId="0" fontId="2" fillId="9" borderId="172" xfId="0" applyFont="1" applyFill="1" applyBorder="1"/>
    <xf numFmtId="0" fontId="16" fillId="9" borderId="172" xfId="0" applyNumberFormat="1" applyFont="1" applyFill="1" applyBorder="1" applyAlignment="1">
      <alignment horizontal="center" vertical="center"/>
    </xf>
    <xf numFmtId="0" fontId="16" fillId="9" borderId="173" xfId="0" applyNumberFormat="1" applyFont="1" applyFill="1" applyBorder="1" applyAlignment="1">
      <alignment horizontal="center" vertical="center"/>
    </xf>
    <xf numFmtId="0" fontId="2" fillId="9" borderId="174" xfId="0" applyFont="1" applyFill="1" applyBorder="1"/>
    <xf numFmtId="0" fontId="2" fillId="9" borderId="175" xfId="0" applyFont="1" applyFill="1" applyBorder="1"/>
    <xf numFmtId="0" fontId="16" fillId="9" borderId="175" xfId="0" applyNumberFormat="1" applyFont="1" applyFill="1" applyBorder="1" applyAlignment="1">
      <alignment horizontal="center" vertical="center"/>
    </xf>
    <xf numFmtId="0" fontId="16" fillId="9" borderId="176" xfId="0" applyNumberFormat="1" applyFont="1" applyFill="1" applyBorder="1" applyAlignment="1">
      <alignment horizontal="center" vertical="center"/>
    </xf>
    <xf numFmtId="0" fontId="16" fillId="9" borderId="175" xfId="0" applyFont="1" applyFill="1" applyBorder="1" applyAlignment="1">
      <alignment horizontal="center" vertical="center"/>
    </xf>
    <xf numFmtId="0" fontId="16" fillId="9" borderId="176" xfId="0" applyFont="1" applyFill="1" applyBorder="1" applyAlignment="1">
      <alignment horizontal="center" vertical="center"/>
    </xf>
    <xf numFmtId="0" fontId="38" fillId="11" borderId="154" xfId="0" applyFont="1" applyFill="1" applyBorder="1" applyAlignment="1">
      <alignment horizontal="left" vertical="center" wrapText="1"/>
    </xf>
    <xf numFmtId="0" fontId="38" fillId="11" borderId="159" xfId="0" applyFont="1" applyFill="1" applyBorder="1" applyAlignment="1">
      <alignment horizontal="left" vertical="center" wrapText="1"/>
    </xf>
    <xf numFmtId="0" fontId="39" fillId="11" borderId="145" xfId="0" applyFont="1" applyFill="1" applyBorder="1" applyAlignment="1">
      <alignment horizontal="left" vertical="center" wrapText="1"/>
    </xf>
    <xf numFmtId="0" fontId="39" fillId="11" borderId="146" xfId="0" applyFont="1" applyFill="1" applyBorder="1" applyAlignment="1">
      <alignment horizontal="left" vertical="center" wrapText="1"/>
    </xf>
    <xf numFmtId="0" fontId="39" fillId="5" borderId="155" xfId="0" applyFont="1" applyFill="1" applyBorder="1" applyAlignment="1">
      <alignment horizontal="left" vertical="center" wrapText="1"/>
    </xf>
    <xf numFmtId="0" fontId="39" fillId="5" borderId="145" xfId="0" applyFont="1" applyFill="1" applyBorder="1" applyAlignment="1">
      <alignment horizontal="left" vertical="center" wrapText="1"/>
    </xf>
    <xf numFmtId="0" fontId="38" fillId="5" borderId="156" xfId="0" applyFont="1" applyFill="1" applyBorder="1" applyAlignment="1">
      <alignment horizontal="left" vertical="center" wrapText="1"/>
    </xf>
    <xf numFmtId="0" fontId="38" fillId="5" borderId="157" xfId="0" applyFont="1" applyFill="1" applyBorder="1" applyAlignment="1">
      <alignment horizontal="left" vertical="center" wrapText="1"/>
    </xf>
    <xf numFmtId="0" fontId="39" fillId="5" borderId="147" xfId="0" applyFont="1" applyFill="1" applyBorder="1" applyAlignment="1">
      <alignment horizontal="left" vertical="center" wrapText="1"/>
    </xf>
    <xf numFmtId="0" fontId="39" fillId="5" borderId="148" xfId="0" applyFont="1" applyFill="1" applyBorder="1" applyAlignment="1">
      <alignment horizontal="left" vertical="center" wrapText="1"/>
    </xf>
    <xf numFmtId="0" fontId="39" fillId="13" borderId="158" xfId="0" applyFont="1" applyFill="1" applyBorder="1" applyAlignment="1">
      <alignment horizontal="center" vertical="center" wrapText="1"/>
    </xf>
    <xf numFmtId="0" fontId="39" fillId="13" borderId="160" xfId="0" applyFont="1" applyFill="1" applyBorder="1" applyAlignment="1">
      <alignment horizontal="center" vertical="center" wrapText="1"/>
    </xf>
    <xf numFmtId="0" fontId="32" fillId="5" borderId="13" xfId="0" applyFont="1" applyFill="1" applyBorder="1" applyAlignment="1">
      <alignment horizontal="center" vertical="center"/>
    </xf>
    <xf numFmtId="0" fontId="32" fillId="5" borderId="28" xfId="0" applyFont="1" applyFill="1" applyBorder="1" applyAlignment="1">
      <alignment horizontal="center" vertical="center"/>
    </xf>
    <xf numFmtId="0" fontId="37" fillId="5" borderId="29" xfId="0" applyFont="1" applyFill="1" applyBorder="1" applyAlignment="1">
      <alignment horizontal="center"/>
    </xf>
    <xf numFmtId="0" fontId="37" fillId="5" borderId="30" xfId="0" applyFont="1" applyFill="1" applyBorder="1" applyAlignment="1">
      <alignment horizontal="center"/>
    </xf>
    <xf numFmtId="0" fontId="37" fillId="5" borderId="31" xfId="0" applyFont="1" applyFill="1" applyBorder="1" applyAlignment="1">
      <alignment horizontal="center"/>
    </xf>
    <xf numFmtId="0" fontId="35" fillId="2" borderId="11" xfId="0" applyFont="1" applyFill="1" applyBorder="1" applyAlignment="1">
      <alignment horizontal="center"/>
    </xf>
    <xf numFmtId="0" fontId="35" fillId="2" borderId="0" xfId="0" applyFont="1" applyFill="1" applyBorder="1" applyAlignment="1">
      <alignment horizontal="center"/>
    </xf>
    <xf numFmtId="0" fontId="35" fillId="2" borderId="19" xfId="0" applyFont="1" applyFill="1" applyBorder="1" applyAlignment="1">
      <alignment horizontal="center"/>
    </xf>
    <xf numFmtId="0" fontId="35" fillId="2" borderId="8" xfId="0" applyFont="1" applyFill="1" applyBorder="1" applyAlignment="1">
      <alignment horizontal="center"/>
    </xf>
    <xf numFmtId="0" fontId="35" fillId="2" borderId="9" xfId="0" applyFont="1" applyFill="1" applyBorder="1" applyAlignment="1">
      <alignment horizontal="center"/>
    </xf>
    <xf numFmtId="0" fontId="35" fillId="2" borderId="10" xfId="0" applyFont="1" applyFill="1" applyBorder="1" applyAlignment="1">
      <alignment horizontal="center"/>
    </xf>
    <xf numFmtId="0" fontId="32" fillId="5" borderId="29" xfId="0" applyFont="1" applyFill="1" applyBorder="1" applyAlignment="1">
      <alignment horizontal="center" vertical="center"/>
    </xf>
    <xf numFmtId="0" fontId="32" fillId="5" borderId="30" xfId="0" applyFont="1" applyFill="1" applyBorder="1" applyAlignment="1">
      <alignment horizontal="center" vertical="center"/>
    </xf>
    <xf numFmtId="0" fontId="32" fillId="5" borderId="31" xfId="0" applyFont="1" applyFill="1" applyBorder="1" applyAlignment="1">
      <alignment horizontal="center" vertical="center"/>
    </xf>
    <xf numFmtId="0" fontId="35" fillId="2" borderId="15" xfId="0" applyFont="1" applyFill="1" applyBorder="1" applyAlignment="1">
      <alignment horizontal="center"/>
    </xf>
    <xf numFmtId="0" fontId="35" fillId="2" borderId="22" xfId="0" applyFont="1" applyFill="1" applyBorder="1" applyAlignment="1">
      <alignment horizontal="center"/>
    </xf>
    <xf numFmtId="0" fontId="32" fillId="0" borderId="16" xfId="0" applyFont="1" applyBorder="1" applyAlignment="1">
      <alignment horizontal="center"/>
    </xf>
    <xf numFmtId="0" fontId="32" fillId="5" borderId="13" xfId="0" applyFont="1" applyFill="1" applyBorder="1" applyAlignment="1">
      <alignment horizontal="center" vertical="center" wrapText="1"/>
    </xf>
    <xf numFmtId="0" fontId="32" fillId="5" borderId="23" xfId="0" applyFont="1" applyFill="1" applyBorder="1" applyAlignment="1">
      <alignment horizontal="center" vertical="center" wrapText="1"/>
    </xf>
    <xf numFmtId="0" fontId="32" fillId="5" borderId="28" xfId="0" applyFont="1" applyFill="1" applyBorder="1" applyAlignment="1">
      <alignment horizontal="center" vertical="center" wrapText="1"/>
    </xf>
    <xf numFmtId="0" fontId="23" fillId="12" borderId="0" xfId="0" applyFont="1" applyFill="1" applyAlignment="1">
      <alignment horizontal="center"/>
    </xf>
    <xf numFmtId="0" fontId="32" fillId="5" borderId="143" xfId="0" applyFont="1" applyFill="1" applyBorder="1" applyAlignment="1">
      <alignment horizontal="center" vertical="center"/>
    </xf>
    <xf numFmtId="0" fontId="32" fillId="5" borderId="23" xfId="0" applyFont="1" applyFill="1" applyBorder="1" applyAlignment="1">
      <alignment horizontal="center" vertical="center"/>
    </xf>
    <xf numFmtId="0" fontId="35" fillId="2" borderId="29" xfId="0" applyFont="1" applyFill="1" applyBorder="1" applyAlignment="1">
      <alignment horizontal="center"/>
    </xf>
    <xf numFmtId="0" fontId="35" fillId="2" borderId="30" xfId="0" applyFont="1" applyFill="1" applyBorder="1" applyAlignment="1">
      <alignment horizontal="center"/>
    </xf>
    <xf numFmtId="0" fontId="35" fillId="2" borderId="31" xfId="0" applyFont="1" applyFill="1" applyBorder="1" applyAlignment="1">
      <alignment horizontal="center"/>
    </xf>
    <xf numFmtId="0" fontId="7" fillId="14" borderId="19" xfId="0" applyFont="1" applyFill="1" applyBorder="1" applyAlignment="1">
      <alignment horizontal="center" vertical="center"/>
    </xf>
    <xf numFmtId="0" fontId="2" fillId="13" borderId="34" xfId="0" applyFont="1" applyFill="1" applyBorder="1" applyAlignment="1">
      <alignment horizontal="center"/>
    </xf>
    <xf numFmtId="0" fontId="2" fillId="13" borderId="42" xfId="0" applyFont="1" applyFill="1" applyBorder="1" applyAlignment="1">
      <alignment horizontal="center"/>
    </xf>
    <xf numFmtId="0" fontId="2" fillId="13" borderId="45" xfId="0" applyFont="1" applyFill="1" applyBorder="1" applyAlignment="1">
      <alignment horizontal="center"/>
    </xf>
    <xf numFmtId="0" fontId="2" fillId="3" borderId="35" xfId="0" applyFont="1" applyFill="1" applyBorder="1" applyAlignment="1">
      <alignment horizontal="center"/>
    </xf>
    <xf numFmtId="0" fontId="2" fillId="3" borderId="2" xfId="0" applyFont="1" applyFill="1" applyBorder="1" applyAlignment="1">
      <alignment horizontal="center"/>
    </xf>
    <xf numFmtId="0" fontId="2" fillId="3" borderId="50" xfId="0" applyFont="1" applyFill="1" applyBorder="1" applyAlignment="1">
      <alignment horizontal="center"/>
    </xf>
    <xf numFmtId="0" fontId="7" fillId="8" borderId="20" xfId="0" applyFont="1" applyFill="1" applyBorder="1" applyAlignment="1">
      <alignment horizontal="left"/>
    </xf>
    <xf numFmtId="0" fontId="7" fillId="8" borderId="21" xfId="0" applyFont="1" applyFill="1" applyBorder="1" applyAlignment="1">
      <alignment horizontal="left"/>
    </xf>
    <xf numFmtId="0" fontId="1" fillId="19" borderId="36" xfId="0" applyFont="1" applyFill="1" applyBorder="1" applyAlignment="1">
      <alignment horizontal="center"/>
    </xf>
    <xf numFmtId="0" fontId="1" fillId="19" borderId="39" xfId="0" applyFont="1" applyFill="1" applyBorder="1" applyAlignment="1">
      <alignment horizontal="center"/>
    </xf>
    <xf numFmtId="0" fontId="1" fillId="19" borderId="41" xfId="0" applyFont="1" applyFill="1" applyBorder="1" applyAlignment="1">
      <alignment horizontal="center"/>
    </xf>
    <xf numFmtId="0" fontId="7" fillId="20" borderId="9" xfId="0" applyFont="1" applyFill="1" applyBorder="1" applyAlignment="1">
      <alignment horizontal="left"/>
    </xf>
    <xf numFmtId="0" fontId="7" fillId="20" borderId="10" xfId="0" applyFont="1" applyFill="1" applyBorder="1" applyAlignment="1">
      <alignment horizontal="left"/>
    </xf>
    <xf numFmtId="0" fontId="7" fillId="20" borderId="84" xfId="0" applyFont="1" applyFill="1" applyBorder="1" applyAlignment="1">
      <alignment horizontal="left"/>
    </xf>
    <xf numFmtId="0" fontId="7" fillId="20" borderId="85" xfId="0" applyFont="1" applyFill="1" applyBorder="1" applyAlignment="1">
      <alignment horizontal="left"/>
    </xf>
    <xf numFmtId="0" fontId="7" fillId="21" borderId="0" xfId="0" applyFont="1" applyFill="1" applyBorder="1" applyAlignment="1">
      <alignment horizontal="left"/>
    </xf>
    <xf numFmtId="0" fontId="7" fillId="21" borderId="19" xfId="0" applyFont="1" applyFill="1" applyBorder="1" applyAlignment="1">
      <alignment horizontal="left"/>
    </xf>
    <xf numFmtId="0" fontId="7" fillId="21" borderId="20" xfId="0" applyFont="1" applyFill="1" applyBorder="1" applyAlignment="1">
      <alignment horizontal="left"/>
    </xf>
    <xf numFmtId="0" fontId="7" fillId="21" borderId="21" xfId="0" applyFont="1" applyFill="1" applyBorder="1" applyAlignment="1">
      <alignment horizontal="left"/>
    </xf>
    <xf numFmtId="0" fontId="7" fillId="7" borderId="9" xfId="0" applyFont="1" applyFill="1" applyBorder="1" applyAlignment="1">
      <alignment horizontal="left"/>
    </xf>
    <xf numFmtId="0" fontId="7" fillId="7" borderId="10" xfId="0" applyFont="1" applyFill="1" applyBorder="1" applyAlignment="1">
      <alignment horizontal="left"/>
    </xf>
    <xf numFmtId="0" fontId="7" fillId="7" borderId="84" xfId="0" applyFont="1" applyFill="1" applyBorder="1" applyAlignment="1">
      <alignment horizontal="left"/>
    </xf>
    <xf numFmtId="0" fontId="7" fillId="7" borderId="85" xfId="0" applyFont="1" applyFill="1" applyBorder="1" applyAlignment="1">
      <alignment horizontal="left"/>
    </xf>
    <xf numFmtId="0" fontId="7" fillId="8" borderId="0" xfId="0" applyFont="1" applyFill="1" applyBorder="1" applyAlignment="1">
      <alignment horizontal="left"/>
    </xf>
    <xf numFmtId="0" fontId="7" fillId="8" borderId="19" xfId="0" applyFont="1" applyFill="1" applyBorder="1" applyAlignment="1">
      <alignment horizontal="left"/>
    </xf>
    <xf numFmtId="0" fontId="7" fillId="21" borderId="62" xfId="0" applyFont="1" applyFill="1" applyBorder="1" applyAlignment="1">
      <alignment horizontal="left"/>
    </xf>
    <xf numFmtId="0" fontId="7" fillId="20" borderId="57" xfId="0" applyFont="1" applyFill="1" applyBorder="1" applyAlignment="1">
      <alignment horizontal="left"/>
    </xf>
    <xf numFmtId="0" fontId="18" fillId="18" borderId="8" xfId="0" applyFont="1" applyFill="1" applyBorder="1" applyAlignment="1">
      <alignment horizontal="center"/>
    </xf>
    <xf numFmtId="0" fontId="18" fillId="18" borderId="9" xfId="0" applyFont="1" applyFill="1" applyBorder="1" applyAlignment="1">
      <alignment horizontal="center"/>
    </xf>
    <xf numFmtId="0" fontId="18" fillId="18" borderId="30" xfId="0" applyFont="1" applyFill="1" applyBorder="1" applyAlignment="1">
      <alignment horizontal="center"/>
    </xf>
    <xf numFmtId="0" fontId="18" fillId="18" borderId="31" xfId="0" applyFont="1" applyFill="1" applyBorder="1" applyAlignment="1">
      <alignment horizontal="center"/>
    </xf>
    <xf numFmtId="0" fontId="7" fillId="21" borderId="60" xfId="0" applyFont="1" applyFill="1" applyBorder="1" applyAlignment="1">
      <alignment horizontal="left"/>
    </xf>
    <xf numFmtId="0" fontId="7" fillId="7" borderId="62" xfId="0" applyFont="1" applyFill="1" applyBorder="1" applyAlignment="1">
      <alignment horizontal="left"/>
    </xf>
    <xf numFmtId="0" fontId="7" fillId="8" borderId="60" xfId="0" applyFont="1" applyFill="1" applyBorder="1" applyAlignment="1">
      <alignment horizontal="left"/>
    </xf>
    <xf numFmtId="0" fontId="7" fillId="8" borderId="62" xfId="0" applyFont="1" applyFill="1" applyBorder="1" applyAlignment="1">
      <alignment horizontal="left"/>
    </xf>
    <xf numFmtId="0" fontId="7" fillId="7" borderId="60" xfId="0" applyFont="1" applyFill="1" applyBorder="1" applyAlignment="1">
      <alignment horizontal="left"/>
    </xf>
    <xf numFmtId="0" fontId="18" fillId="18" borderId="29" xfId="0" applyFont="1" applyFill="1" applyBorder="1" applyAlignment="1">
      <alignment horizontal="center"/>
    </xf>
    <xf numFmtId="0" fontId="2" fillId="13" borderId="34" xfId="0" applyFont="1" applyFill="1" applyBorder="1" applyAlignment="1">
      <alignment horizontal="right"/>
    </xf>
    <xf numFmtId="0" fontId="2" fillId="13" borderId="42" xfId="0" applyFont="1" applyFill="1" applyBorder="1" applyAlignment="1">
      <alignment horizontal="right"/>
    </xf>
    <xf numFmtId="0" fontId="2" fillId="13" borderId="45" xfId="0" applyFont="1" applyFill="1" applyBorder="1" applyAlignment="1">
      <alignment horizontal="right"/>
    </xf>
    <xf numFmtId="0" fontId="2" fillId="3" borderId="35" xfId="0" applyFont="1" applyFill="1" applyBorder="1" applyAlignment="1">
      <alignment horizontal="right"/>
    </xf>
    <xf numFmtId="0" fontId="2" fillId="3" borderId="2" xfId="0" applyFont="1" applyFill="1" applyBorder="1" applyAlignment="1">
      <alignment horizontal="right"/>
    </xf>
    <xf numFmtId="0" fontId="2" fillId="3" borderId="50" xfId="0" applyFont="1" applyFill="1" applyBorder="1" applyAlignment="1">
      <alignment horizontal="right"/>
    </xf>
    <xf numFmtId="0" fontId="1" fillId="19" borderId="36" xfId="0" applyFont="1" applyFill="1" applyBorder="1" applyAlignment="1">
      <alignment horizontal="right"/>
    </xf>
    <xf numFmtId="0" fontId="1" fillId="19" borderId="39" xfId="0" applyFont="1" applyFill="1" applyBorder="1" applyAlignment="1">
      <alignment horizontal="right"/>
    </xf>
    <xf numFmtId="0" fontId="1" fillId="19" borderId="41" xfId="0" applyFont="1" applyFill="1" applyBorder="1" applyAlignment="1">
      <alignment horizontal="right"/>
    </xf>
    <xf numFmtId="0" fontId="2" fillId="13" borderId="94" xfId="0" applyFont="1" applyFill="1" applyBorder="1" applyAlignment="1">
      <alignment horizontal="right"/>
    </xf>
    <xf numFmtId="0" fontId="2" fillId="13" borderId="49" xfId="0" applyFont="1" applyFill="1" applyBorder="1" applyAlignment="1">
      <alignment horizontal="right"/>
    </xf>
    <xf numFmtId="0" fontId="2" fillId="3" borderId="93" xfId="0" applyFont="1" applyFill="1" applyBorder="1" applyAlignment="1">
      <alignment horizontal="right"/>
    </xf>
    <xf numFmtId="0" fontId="2" fillId="3" borderId="79" xfId="0" applyFont="1" applyFill="1" applyBorder="1" applyAlignment="1">
      <alignment horizontal="right"/>
    </xf>
    <xf numFmtId="0" fontId="53" fillId="0" borderId="35" xfId="0" applyFont="1" applyFill="1" applyBorder="1" applyAlignment="1">
      <alignment horizontal="center" vertical="center"/>
    </xf>
    <xf numFmtId="0" fontId="53" fillId="0" borderId="36" xfId="0" applyFont="1" applyFill="1" applyBorder="1" applyAlignment="1">
      <alignment horizontal="center" vertical="center"/>
    </xf>
    <xf numFmtId="0" fontId="53" fillId="0" borderId="2" xfId="0" applyFont="1" applyFill="1" applyBorder="1" applyAlignment="1">
      <alignment horizontal="center" vertical="center"/>
    </xf>
    <xf numFmtId="0" fontId="53" fillId="0" borderId="50" xfId="0" applyFont="1" applyFill="1" applyBorder="1" applyAlignment="1">
      <alignment horizontal="center" vertical="center"/>
    </xf>
    <xf numFmtId="0" fontId="53" fillId="0" borderId="39" xfId="0" applyFont="1" applyFill="1" applyBorder="1" applyAlignment="1">
      <alignment horizontal="center" vertical="center"/>
    </xf>
    <xf numFmtId="0" fontId="53" fillId="0" borderId="41" xfId="0" applyFont="1" applyFill="1" applyBorder="1" applyAlignment="1">
      <alignment horizontal="center" vertical="center"/>
    </xf>
    <xf numFmtId="12" fontId="53" fillId="0" borderId="35" xfId="0" applyNumberFormat="1" applyFont="1" applyFill="1" applyBorder="1" applyAlignment="1">
      <alignment horizontal="center" vertical="center"/>
    </xf>
    <xf numFmtId="0" fontId="53" fillId="9" borderId="35" xfId="0" applyFont="1" applyFill="1" applyBorder="1" applyAlignment="1">
      <alignment horizontal="center" vertical="center"/>
    </xf>
    <xf numFmtId="0" fontId="53" fillId="9" borderId="2" xfId="0" applyFont="1" applyFill="1" applyBorder="1" applyAlignment="1">
      <alignment horizontal="center" vertical="center"/>
    </xf>
    <xf numFmtId="0" fontId="53" fillId="9" borderId="50" xfId="0" applyFont="1" applyFill="1" applyBorder="1" applyAlignment="1">
      <alignment horizontal="center" vertical="center"/>
    </xf>
    <xf numFmtId="12" fontId="53" fillId="9" borderId="35" xfId="0" applyNumberFormat="1" applyFont="1" applyFill="1" applyBorder="1" applyAlignment="1">
      <alignment horizontal="center" vertical="center"/>
    </xf>
    <xf numFmtId="0" fontId="20" fillId="18" borderId="5" xfId="0" applyFont="1" applyFill="1" applyBorder="1" applyAlignment="1">
      <alignment horizontal="center" vertical="center"/>
    </xf>
    <xf numFmtId="0" fontId="20" fillId="18" borderId="25" xfId="0" applyFont="1" applyFill="1" applyBorder="1" applyAlignment="1">
      <alignment horizontal="center" vertical="center"/>
    </xf>
    <xf numFmtId="0" fontId="20" fillId="18" borderId="40" xfId="0" applyFont="1" applyFill="1" applyBorder="1" applyAlignment="1">
      <alignment horizontal="center" vertical="center"/>
    </xf>
    <xf numFmtId="0" fontId="20" fillId="18" borderId="44" xfId="0" applyFont="1" applyFill="1" applyBorder="1" applyAlignment="1">
      <alignment horizontal="center" vertical="center"/>
    </xf>
    <xf numFmtId="0" fontId="53" fillId="9" borderId="34" xfId="0" applyFont="1" applyFill="1" applyBorder="1" applyAlignment="1">
      <alignment horizontal="center" vertical="center"/>
    </xf>
    <xf numFmtId="0" fontId="53" fillId="9" borderId="42" xfId="0" applyFont="1" applyFill="1" applyBorder="1" applyAlignment="1">
      <alignment horizontal="center" vertical="center"/>
    </xf>
    <xf numFmtId="0" fontId="53" fillId="9" borderId="45" xfId="0" applyFont="1" applyFill="1" applyBorder="1" applyAlignment="1">
      <alignment horizontal="center" vertical="center"/>
    </xf>
    <xf numFmtId="0" fontId="2" fillId="18" borderId="9" xfId="0" applyFont="1" applyFill="1" applyBorder="1" applyAlignment="1">
      <alignment horizontal="center" vertical="center"/>
    </xf>
    <xf numFmtId="0" fontId="2" fillId="18" borderId="10" xfId="0" applyFont="1" applyFill="1" applyBorder="1" applyAlignment="1">
      <alignment horizontal="center" vertical="center"/>
    </xf>
    <xf numFmtId="0" fontId="22" fillId="9" borderId="8"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0" xfId="0" applyFont="1" applyFill="1" applyBorder="1" applyAlignment="1">
      <alignment horizontal="center" vertical="center"/>
    </xf>
    <xf numFmtId="0" fontId="22" fillId="9" borderId="11" xfId="0" applyFont="1" applyFill="1" applyBorder="1" applyAlignment="1">
      <alignment horizontal="center" vertical="center"/>
    </xf>
    <xf numFmtId="0" fontId="22" fillId="9" borderId="0" xfId="0" applyFont="1" applyFill="1" applyBorder="1" applyAlignment="1">
      <alignment horizontal="center" vertical="center"/>
    </xf>
    <xf numFmtId="0" fontId="22" fillId="9" borderId="19" xfId="0" applyFont="1" applyFill="1" applyBorder="1" applyAlignment="1">
      <alignment horizontal="center" vertical="center"/>
    </xf>
    <xf numFmtId="0" fontId="2" fillId="13" borderId="42" xfId="0" applyFont="1" applyFill="1" applyBorder="1" applyAlignment="1">
      <alignment horizontal="center" vertical="center"/>
    </xf>
    <xf numFmtId="0" fontId="2" fillId="13" borderId="45"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0" xfId="0" applyFont="1" applyFill="1" applyBorder="1" applyAlignment="1">
      <alignment horizontal="center" vertical="center"/>
    </xf>
    <xf numFmtId="0" fontId="7" fillId="20" borderId="0" xfId="0" applyFont="1" applyFill="1" applyBorder="1" applyAlignment="1">
      <alignment horizontal="left"/>
    </xf>
    <xf numFmtId="0" fontId="7" fillId="20" borderId="19" xfId="0" applyFont="1" applyFill="1" applyBorder="1" applyAlignment="1">
      <alignment horizontal="left"/>
    </xf>
    <xf numFmtId="0" fontId="2" fillId="13" borderId="100" xfId="0" applyNumberFormat="1" applyFont="1" applyFill="1" applyBorder="1" applyAlignment="1">
      <alignment horizontal="center" vertical="center"/>
    </xf>
    <xf numFmtId="0" fontId="2" fillId="13" borderId="72" xfId="0" applyNumberFormat="1" applyFont="1" applyFill="1" applyBorder="1" applyAlignment="1">
      <alignment horizontal="center" vertical="center"/>
    </xf>
    <xf numFmtId="0" fontId="2" fillId="9" borderId="109" xfId="0" applyNumberFormat="1" applyFont="1" applyFill="1" applyBorder="1" applyAlignment="1">
      <alignment horizontal="center" vertical="center"/>
    </xf>
    <xf numFmtId="0" fontId="2" fillId="9" borderId="71" xfId="0" applyNumberFormat="1" applyFont="1" applyFill="1" applyBorder="1" applyAlignment="1">
      <alignment horizontal="center" vertical="center"/>
    </xf>
    <xf numFmtId="0" fontId="2" fillId="9" borderId="110" xfId="0" applyNumberFormat="1" applyFont="1" applyFill="1" applyBorder="1" applyAlignment="1">
      <alignment horizontal="center" vertical="center"/>
    </xf>
    <xf numFmtId="0" fontId="2" fillId="9" borderId="90" xfId="0" applyNumberFormat="1" applyFont="1" applyFill="1" applyBorder="1" applyAlignment="1">
      <alignment horizontal="center" vertical="center"/>
    </xf>
    <xf numFmtId="0" fontId="2" fillId="13" borderId="111" xfId="0" applyNumberFormat="1" applyFont="1" applyFill="1" applyBorder="1" applyAlignment="1">
      <alignment horizontal="center" vertical="center"/>
    </xf>
    <xf numFmtId="0" fontId="2" fillId="13" borderId="112" xfId="0" applyNumberFormat="1" applyFont="1" applyFill="1" applyBorder="1" applyAlignment="1">
      <alignment horizontal="center" vertical="center"/>
    </xf>
    <xf numFmtId="0" fontId="1" fillId="19" borderId="47" xfId="0" applyFont="1" applyFill="1" applyBorder="1" applyAlignment="1">
      <alignment horizontal="center"/>
    </xf>
    <xf numFmtId="0" fontId="1" fillId="19" borderId="32" xfId="0" applyFont="1" applyFill="1" applyBorder="1" applyAlignment="1">
      <alignment horizontal="center"/>
    </xf>
    <xf numFmtId="0" fontId="1" fillId="19" borderId="105" xfId="0" applyFont="1" applyFill="1" applyBorder="1" applyAlignment="1">
      <alignment horizontal="center"/>
    </xf>
    <xf numFmtId="0" fontId="20" fillId="18" borderId="52" xfId="0" applyFont="1" applyFill="1" applyBorder="1" applyAlignment="1">
      <alignment horizontal="center" vertical="center"/>
    </xf>
    <xf numFmtId="0" fontId="20" fillId="18" borderId="51" xfId="0" applyFont="1" applyFill="1" applyBorder="1" applyAlignment="1">
      <alignment horizontal="center" vertical="center"/>
    </xf>
    <xf numFmtId="0" fontId="7" fillId="21" borderId="114" xfId="0" applyFont="1" applyFill="1" applyBorder="1" applyAlignment="1">
      <alignment horizontal="left"/>
    </xf>
    <xf numFmtId="0" fontId="7" fillId="21" borderId="71" xfId="0" applyFont="1" applyFill="1" applyBorder="1" applyAlignment="1">
      <alignment horizontal="left"/>
    </xf>
    <xf numFmtId="0" fontId="7" fillId="21" borderId="116" xfId="0" applyFont="1" applyFill="1" applyBorder="1" applyAlignment="1">
      <alignment horizontal="left"/>
    </xf>
    <xf numFmtId="0" fontId="7" fillId="21" borderId="117" xfId="0" applyFont="1" applyFill="1" applyBorder="1" applyAlignment="1">
      <alignment horizontal="left"/>
    </xf>
    <xf numFmtId="0" fontId="7" fillId="20" borderId="116" xfId="0" applyFont="1" applyFill="1" applyBorder="1" applyAlignment="1">
      <alignment horizontal="left"/>
    </xf>
    <xf numFmtId="0" fontId="7" fillId="20" borderId="117" xfId="0" applyFont="1" applyFill="1" applyBorder="1" applyAlignment="1">
      <alignment horizontal="left"/>
    </xf>
    <xf numFmtId="0" fontId="7" fillId="20" borderId="102" xfId="0" applyFont="1" applyFill="1" applyBorder="1" applyAlignment="1">
      <alignment horizontal="left"/>
    </xf>
    <xf numFmtId="0" fontId="7" fillId="20" borderId="72" xfId="0" applyFont="1" applyFill="1" applyBorder="1" applyAlignment="1">
      <alignment horizontal="left"/>
    </xf>
    <xf numFmtId="0" fontId="7" fillId="21" borderId="65" xfId="0" applyFont="1" applyFill="1" applyBorder="1" applyAlignment="1">
      <alignment horizontal="left"/>
    </xf>
    <xf numFmtId="0" fontId="7" fillId="20" borderId="60" xfId="0" applyFont="1" applyFill="1" applyBorder="1" applyAlignment="1">
      <alignment horizontal="left"/>
    </xf>
    <xf numFmtId="0" fontId="7" fillId="8" borderId="57" xfId="0" applyFont="1" applyFill="1" applyBorder="1" applyAlignment="1">
      <alignment horizontal="left"/>
    </xf>
    <xf numFmtId="0" fontId="53" fillId="9" borderId="54" xfId="0" applyFont="1" applyFill="1" applyBorder="1" applyAlignment="1">
      <alignment horizontal="center" vertical="center"/>
    </xf>
    <xf numFmtId="0" fontId="53" fillId="9" borderId="48" xfId="0" applyFont="1" applyFill="1" applyBorder="1" applyAlignment="1">
      <alignment horizontal="center" vertical="center"/>
    </xf>
    <xf numFmtId="0" fontId="53" fillId="9" borderId="55" xfId="0" applyFont="1" applyFill="1" applyBorder="1" applyAlignment="1">
      <alignment horizontal="center" vertical="center"/>
    </xf>
    <xf numFmtId="0" fontId="53" fillId="0" borderId="54" xfId="0" applyFont="1" applyFill="1" applyBorder="1" applyAlignment="1">
      <alignment horizontal="center" vertical="center"/>
    </xf>
    <xf numFmtId="0" fontId="53" fillId="0" borderId="48" xfId="0" applyFont="1" applyFill="1" applyBorder="1" applyAlignment="1">
      <alignment horizontal="center" vertical="center"/>
    </xf>
    <xf numFmtId="0" fontId="53" fillId="0" borderId="55" xfId="0" applyFont="1" applyFill="1" applyBorder="1" applyAlignment="1">
      <alignment horizontal="center" vertical="center"/>
    </xf>
    <xf numFmtId="165" fontId="54" fillId="9" borderId="42" xfId="0" applyNumberFormat="1" applyFont="1" applyFill="1" applyBorder="1" applyAlignment="1">
      <alignment horizontal="center" vertical="center"/>
    </xf>
    <xf numFmtId="165" fontId="54" fillId="9" borderId="45" xfId="0" applyNumberFormat="1" applyFont="1" applyFill="1" applyBorder="1" applyAlignment="1">
      <alignment horizontal="center" vertical="center"/>
    </xf>
    <xf numFmtId="165" fontId="54" fillId="9" borderId="2" xfId="0" applyNumberFormat="1" applyFont="1" applyFill="1" applyBorder="1" applyAlignment="1">
      <alignment horizontal="center" vertical="center"/>
    </xf>
    <xf numFmtId="165" fontId="54" fillId="9" borderId="50" xfId="0" applyNumberFormat="1" applyFont="1" applyFill="1" applyBorder="1" applyAlignment="1">
      <alignment horizontal="center" vertical="center"/>
    </xf>
    <xf numFmtId="165" fontId="54" fillId="9" borderId="39" xfId="0" applyNumberFormat="1" applyFont="1" applyFill="1" applyBorder="1" applyAlignment="1">
      <alignment horizontal="center" vertical="center"/>
    </xf>
    <xf numFmtId="165" fontId="54" fillId="9" borderId="41" xfId="0" applyNumberFormat="1" applyFont="1" applyFill="1" applyBorder="1" applyAlignment="1">
      <alignment horizontal="center" vertical="center"/>
    </xf>
    <xf numFmtId="165" fontId="54" fillId="0" borderId="42" xfId="0" applyNumberFormat="1" applyFont="1" applyFill="1" applyBorder="1" applyAlignment="1">
      <alignment vertical="center"/>
    </xf>
    <xf numFmtId="165" fontId="54" fillId="0" borderId="45" xfId="0" applyNumberFormat="1" applyFont="1" applyFill="1" applyBorder="1" applyAlignment="1">
      <alignment vertical="center"/>
    </xf>
    <xf numFmtId="165" fontId="54" fillId="0" borderId="2" xfId="0" applyNumberFormat="1" applyFont="1" applyFill="1" applyBorder="1" applyAlignment="1">
      <alignment vertical="center"/>
    </xf>
    <xf numFmtId="165" fontId="54" fillId="0" borderId="50" xfId="0" applyNumberFormat="1" applyFont="1" applyFill="1" applyBorder="1" applyAlignment="1">
      <alignment vertical="center"/>
    </xf>
    <xf numFmtId="165" fontId="54" fillId="0" borderId="39" xfId="0" applyNumberFormat="1" applyFont="1" applyFill="1" applyBorder="1" applyAlignment="1">
      <alignment vertical="center"/>
    </xf>
    <xf numFmtId="165" fontId="54" fillId="0" borderId="41" xfId="0" applyNumberFormat="1" applyFont="1" applyFill="1" applyBorder="1" applyAlignment="1">
      <alignment vertical="center"/>
    </xf>
    <xf numFmtId="0" fontId="20" fillId="18" borderId="39" xfId="0" applyFont="1" applyFill="1" applyBorder="1" applyAlignment="1">
      <alignment horizontal="center" vertical="center"/>
    </xf>
    <xf numFmtId="0" fontId="20" fillId="18" borderId="41"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41" xfId="0" applyFont="1" applyFill="1" applyBorder="1" applyAlignment="1">
      <alignment horizontal="center" vertical="center"/>
    </xf>
    <xf numFmtId="165" fontId="54" fillId="0" borderId="43" xfId="0" applyNumberFormat="1" applyFont="1" applyFill="1" applyBorder="1" applyAlignment="1">
      <alignment vertical="center"/>
    </xf>
    <xf numFmtId="165" fontId="54" fillId="0" borderId="141" xfId="0" applyNumberFormat="1" applyFont="1" applyFill="1" applyBorder="1" applyAlignment="1">
      <alignment vertical="center"/>
    </xf>
    <xf numFmtId="12" fontId="53" fillId="9" borderId="34" xfId="0" applyNumberFormat="1" applyFont="1" applyFill="1" applyBorder="1" applyAlignment="1">
      <alignment horizontal="center" vertical="center"/>
    </xf>
    <xf numFmtId="0" fontId="13" fillId="4" borderId="119"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25"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9" xfId="0" applyFont="1" applyFill="1" applyBorder="1" applyAlignment="1">
      <alignment horizontal="center" vertical="center"/>
    </xf>
    <xf numFmtId="0" fontId="13" fillId="4" borderId="12" xfId="0" applyFont="1" applyFill="1" applyBorder="1" applyAlignment="1">
      <alignment horizontal="center" vertical="center"/>
    </xf>
    <xf numFmtId="0" fontId="13" fillId="4" borderId="20" xfId="0" applyFont="1" applyFill="1" applyBorder="1" applyAlignment="1">
      <alignment horizontal="center" vertical="center"/>
    </xf>
    <xf numFmtId="0" fontId="13" fillId="4" borderId="21" xfId="0" applyFont="1" applyFill="1" applyBorder="1" applyAlignment="1">
      <alignment horizontal="center" vertical="center"/>
    </xf>
    <xf numFmtId="0" fontId="20" fillId="18" borderId="130" xfId="0" applyFont="1" applyFill="1" applyBorder="1" applyAlignment="1">
      <alignment horizontal="center" vertical="center"/>
    </xf>
    <xf numFmtId="0" fontId="20" fillId="18" borderId="132" xfId="0" applyFont="1" applyFill="1" applyBorder="1" applyAlignment="1">
      <alignment horizontal="center" vertical="center"/>
    </xf>
    <xf numFmtId="0" fontId="7" fillId="14" borderId="32" xfId="0" applyFont="1" applyFill="1" applyBorder="1" applyAlignment="1">
      <alignment horizontal="center" vertical="center"/>
    </xf>
    <xf numFmtId="0" fontId="7" fillId="14" borderId="130" xfId="0" applyFont="1" applyFill="1" applyBorder="1" applyAlignment="1">
      <alignment horizontal="center" vertical="center"/>
    </xf>
    <xf numFmtId="0" fontId="7" fillId="14" borderId="43" xfId="0" applyFont="1" applyFill="1" applyBorder="1" applyAlignment="1">
      <alignment horizontal="center" vertical="center"/>
    </xf>
    <xf numFmtId="0" fontId="0" fillId="9" borderId="115" xfId="0" applyFont="1" applyFill="1" applyBorder="1" applyAlignment="1">
      <alignment horizontal="center"/>
    </xf>
    <xf numFmtId="0" fontId="0" fillId="9" borderId="116" xfId="0" applyFont="1" applyFill="1" applyBorder="1" applyAlignment="1">
      <alignment horizontal="center"/>
    </xf>
    <xf numFmtId="0" fontId="0" fillId="9" borderId="117" xfId="0" applyFont="1" applyFill="1" applyBorder="1" applyAlignment="1">
      <alignment horizontal="center"/>
    </xf>
    <xf numFmtId="0" fontId="0" fillId="9" borderId="113" xfId="0" applyFont="1" applyFill="1" applyBorder="1" applyAlignment="1">
      <alignment horizontal="center"/>
    </xf>
    <xf numFmtId="0" fontId="0" fillId="9" borderId="114" xfId="0" applyFont="1" applyFill="1" applyBorder="1" applyAlignment="1">
      <alignment horizontal="center"/>
    </xf>
    <xf numFmtId="0" fontId="0" fillId="9" borderId="71" xfId="0" applyFont="1" applyFill="1" applyBorder="1" applyAlignment="1">
      <alignment horizontal="center"/>
    </xf>
    <xf numFmtId="0" fontId="0" fillId="0" borderId="115" xfId="0" applyFont="1" applyFill="1" applyBorder="1" applyAlignment="1">
      <alignment horizontal="center"/>
    </xf>
    <xf numFmtId="0" fontId="0" fillId="0" borderId="116" xfId="0" applyFont="1" applyFill="1" applyBorder="1" applyAlignment="1">
      <alignment horizontal="center"/>
    </xf>
    <xf numFmtId="0" fontId="0" fillId="0" borderId="117" xfId="0" applyFont="1" applyFill="1" applyBorder="1" applyAlignment="1">
      <alignment horizontal="center"/>
    </xf>
    <xf numFmtId="0" fontId="7" fillId="14" borderId="5" xfId="0" applyFont="1" applyFill="1" applyBorder="1" applyAlignment="1">
      <alignment horizontal="center" vertical="center"/>
    </xf>
    <xf numFmtId="0" fontId="7" fillId="14" borderId="7" xfId="0" applyFont="1" applyFill="1" applyBorder="1" applyAlignment="1">
      <alignment horizontal="center" vertical="center"/>
    </xf>
    <xf numFmtId="0" fontId="7" fillId="14" borderId="140" xfId="0" applyFont="1" applyFill="1" applyBorder="1" applyAlignment="1">
      <alignment horizontal="center" vertical="center"/>
    </xf>
    <xf numFmtId="165" fontId="0" fillId="0" borderId="128" xfId="0" applyNumberFormat="1" applyFont="1" applyFill="1" applyBorder="1" applyAlignment="1">
      <alignment horizontal="center"/>
    </xf>
    <xf numFmtId="165" fontId="0" fillId="0" borderId="117" xfId="0" applyNumberFormat="1" applyFont="1" applyFill="1" applyBorder="1" applyAlignment="1">
      <alignment horizontal="center"/>
    </xf>
    <xf numFmtId="165" fontId="0" fillId="0" borderId="129" xfId="0" applyNumberFormat="1" applyFont="1" applyFill="1" applyBorder="1" applyAlignment="1">
      <alignment horizontal="center"/>
    </xf>
    <xf numFmtId="165" fontId="0" fillId="0" borderId="72" xfId="0" applyNumberFormat="1" applyFont="1" applyFill="1" applyBorder="1" applyAlignment="1">
      <alignment horizontal="center"/>
    </xf>
    <xf numFmtId="0" fontId="56" fillId="3" borderId="0" xfId="0" applyFont="1" applyFill="1" applyAlignment="1">
      <alignment horizontal="center"/>
    </xf>
    <xf numFmtId="0" fontId="20" fillId="18" borderId="38" xfId="0" applyFont="1" applyFill="1" applyBorder="1" applyAlignment="1">
      <alignment horizontal="center" vertical="center"/>
    </xf>
    <xf numFmtId="0" fontId="20" fillId="18" borderId="161" xfId="0" applyFont="1" applyFill="1" applyBorder="1" applyAlignment="1">
      <alignment horizontal="center" vertical="center"/>
    </xf>
    <xf numFmtId="0" fontId="20" fillId="18" borderId="162" xfId="0" applyFont="1" applyFill="1" applyBorder="1" applyAlignment="1">
      <alignment horizontal="center" vertical="center"/>
    </xf>
    <xf numFmtId="165" fontId="0" fillId="9" borderId="127" xfId="0" applyNumberFormat="1" applyFont="1" applyFill="1" applyBorder="1" applyAlignment="1">
      <alignment horizontal="center"/>
    </xf>
    <xf numFmtId="165" fontId="0" fillId="9" borderId="71" xfId="0" applyNumberFormat="1" applyFont="1" applyFill="1" applyBorder="1" applyAlignment="1">
      <alignment horizontal="center"/>
    </xf>
    <xf numFmtId="165" fontId="0" fillId="9" borderId="128" xfId="0" applyNumberFormat="1" applyFont="1" applyFill="1" applyBorder="1" applyAlignment="1">
      <alignment horizontal="center"/>
    </xf>
    <xf numFmtId="165" fontId="0" fillId="9" borderId="117" xfId="0" applyNumberFormat="1" applyFont="1" applyFill="1" applyBorder="1" applyAlignment="1">
      <alignment horizontal="center"/>
    </xf>
    <xf numFmtId="165" fontId="0" fillId="0" borderId="127" xfId="0" applyNumberFormat="1" applyFont="1" applyFill="1" applyBorder="1" applyAlignment="1">
      <alignment horizontal="center"/>
    </xf>
    <xf numFmtId="165" fontId="0" fillId="0" borderId="71" xfId="0" applyNumberFormat="1" applyFont="1" applyFill="1" applyBorder="1" applyAlignment="1">
      <alignment horizontal="center"/>
    </xf>
    <xf numFmtId="0" fontId="0" fillId="0" borderId="95" xfId="0" applyFont="1" applyFill="1" applyBorder="1" applyAlignment="1">
      <alignment horizontal="center"/>
    </xf>
    <xf numFmtId="0" fontId="0" fillId="0" borderId="102" xfId="0" applyFont="1" applyFill="1" applyBorder="1" applyAlignment="1">
      <alignment horizontal="center"/>
    </xf>
    <xf numFmtId="0" fontId="0" fillId="0" borderId="72" xfId="0" applyFont="1" applyFill="1" applyBorder="1" applyAlignment="1">
      <alignment horizontal="center"/>
    </xf>
    <xf numFmtId="0" fontId="57" fillId="24" borderId="0" xfId="0" applyFont="1" applyFill="1" applyAlignment="1">
      <alignment horizontal="center"/>
    </xf>
    <xf numFmtId="0" fontId="2" fillId="3" borderId="4" xfId="0" applyFont="1" applyFill="1" applyBorder="1" applyAlignment="1">
      <alignment horizontal="center"/>
    </xf>
    <xf numFmtId="0" fontId="2" fillId="3" borderId="3" xfId="0" applyFont="1" applyFill="1" applyBorder="1" applyAlignment="1">
      <alignment horizontal="center"/>
    </xf>
    <xf numFmtId="0" fontId="20" fillId="3" borderId="2" xfId="0" applyFont="1" applyFill="1" applyBorder="1" applyAlignment="1">
      <alignment horizontal="center" vertical="center"/>
    </xf>
    <xf numFmtId="0" fontId="58" fillId="24" borderId="24" xfId="0" applyFont="1" applyFill="1" applyBorder="1" applyAlignment="1">
      <alignment horizontal="center"/>
    </xf>
    <xf numFmtId="0" fontId="2" fillId="3" borderId="0" xfId="0" applyFont="1" applyFill="1" applyAlignment="1">
      <alignment horizontal="center" wrapText="1"/>
    </xf>
    <xf numFmtId="0" fontId="14" fillId="7" borderId="0" xfId="0" applyFont="1" applyFill="1" applyAlignment="1">
      <alignment horizontal="center" vertical="center" wrapText="1"/>
    </xf>
    <xf numFmtId="0" fontId="14" fillId="7" borderId="24" xfId="0" applyFont="1" applyFill="1" applyBorder="1" applyAlignment="1">
      <alignment horizontal="center" vertical="center" wrapText="1"/>
    </xf>
    <xf numFmtId="0" fontId="14" fillId="7" borderId="0" xfId="0" applyFont="1" applyFill="1" applyAlignment="1">
      <alignment horizontal="center" vertical="center"/>
    </xf>
    <xf numFmtId="0" fontId="14" fillId="7" borderId="24" xfId="0" applyFont="1" applyFill="1" applyBorder="1" applyAlignment="1">
      <alignment horizontal="center" vertical="center"/>
    </xf>
  </cellXfs>
  <cellStyles count="1">
    <cellStyle name="Normal" xfId="0" builtinId="0"/>
  </cellStyles>
  <dxfs count="14">
    <dxf>
      <font>
        <b val="0"/>
        <i val="0"/>
        <strike val="0"/>
        <condense val="0"/>
        <extend val="0"/>
        <outline val="0"/>
        <shadow val="0"/>
        <u val="none"/>
        <vertAlign val="baseline"/>
        <sz val="9"/>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outline="0">
        <left/>
        <right/>
        <top style="thin">
          <color theme="4" tint="0.39997558519241921"/>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alignment horizontal="left" vertical="bottom" textRotation="0" wrapText="0" indent="0" justifyLastLine="0" shrinkToFit="0" readingOrder="0"/>
    </dxf>
    <dxf>
      <font>
        <strike val="0"/>
        <outline val="0"/>
        <shadow val="0"/>
        <u val="none"/>
        <vertAlign val="baseline"/>
        <sz val="9"/>
        <color theme="1"/>
        <name val="Calibri"/>
        <scheme val="minor"/>
      </font>
      <alignment horizontal="general" vertical="center" textRotation="0" wrapText="1" indent="0" justifyLastLine="0" shrinkToFit="0" readingOrder="0"/>
    </dxf>
    <dxf>
      <font>
        <strike val="0"/>
        <outline val="0"/>
        <shadow val="0"/>
        <u val="none"/>
        <vertAlign val="baseline"/>
        <sz val="9"/>
        <color theme="1"/>
        <name val="Calibri"/>
        <scheme val="minor"/>
      </font>
      <alignment horizontal="general" vertical="center" textRotation="0" wrapText="1" indent="0" justifyLastLine="0" shrinkToFit="0" readingOrder="0"/>
    </dxf>
    <dxf>
      <font>
        <strike val="0"/>
        <outline val="0"/>
        <shadow val="0"/>
        <u val="none"/>
        <vertAlign val="baseline"/>
        <sz val="9"/>
        <color theme="1"/>
        <name val="Calibri"/>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[NewBird Palm Springs (final).xlsx]Pvt_CupPts!PivotTable1</c:name>
    <c:fmtId val="19"/>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Cup Points Race</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2"/>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7"/>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8"/>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9"/>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1"/>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2"/>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7"/>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8"/>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9"/>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2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21"/>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22"/>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2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2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2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
        <c:idx val="2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
        <c:idx val="27"/>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
        <c:idx val="28"/>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
        <c:idx val="29"/>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
        <c:idx val="3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
        <c:idx val="31"/>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
        <c:idx val="32"/>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
        <c:idx val="3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
        <c:idx val="3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
        <c:idx val="3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
        <c:idx val="3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Pvt_CupPts!$B$3:$B$4</c:f>
              <c:strCache>
                <c:ptCount val="1"/>
                <c:pt idx="0">
                  <c:v>Billy Newsome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Pvt_CupPts!$B$5:$B$10</c:f>
              <c:numCache>
                <c:formatCode>General</c:formatCode>
                <c:ptCount val="5"/>
                <c:pt idx="0">
                  <c:v>#N/A</c:v>
                </c:pt>
              </c:numCache>
            </c:numRef>
          </c:val>
        </c:ser>
        <c:ser>
          <c:idx val="1"/>
          <c:order val="1"/>
          <c:tx>
            <c:strRef>
              <c:f>Pvt_CupPts!$C$3:$C$4</c:f>
              <c:strCache>
                <c:ptCount val="1"/>
                <c:pt idx="0">
                  <c:v>Bryan Gist</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Pvt_CupPts!$C$5:$C$10</c:f>
              <c:numCache>
                <c:formatCode>General</c:formatCode>
                <c:ptCount val="5"/>
                <c:pt idx="1">
                  <c:v>#N/A</c:v>
                </c:pt>
              </c:numCache>
            </c:numRef>
          </c:val>
        </c:ser>
        <c:ser>
          <c:idx val="2"/>
          <c:order val="2"/>
          <c:tx>
            <c:strRef>
              <c:f>Pvt_CupPts!$D$3:$D$4</c:f>
              <c:strCache>
                <c:ptCount val="1"/>
                <c:pt idx="0">
                  <c:v>Chris Webb</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Pvt_CupPts!$D$5:$D$10</c:f>
              <c:numCache>
                <c:formatCode>General</c:formatCode>
                <c:ptCount val="5"/>
                <c:pt idx="2">
                  <c:v>#N/A</c:v>
                </c:pt>
              </c:numCache>
            </c:numRef>
          </c:val>
        </c:ser>
        <c:ser>
          <c:idx val="3"/>
          <c:order val="3"/>
          <c:tx>
            <c:strRef>
              <c:f>Pvt_CupPts!$E$3:$E$4</c:f>
              <c:strCache>
                <c:ptCount val="1"/>
                <c:pt idx="0">
                  <c:v>Danny Birdsall</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Pvt_CupPts!$E$5:$E$10</c:f>
              <c:numCache>
                <c:formatCode>General</c:formatCode>
                <c:ptCount val="5"/>
                <c:pt idx="3">
                  <c:v>#N/A</c:v>
                </c:pt>
              </c:numCache>
            </c:numRef>
          </c:val>
        </c:ser>
        <c:ser>
          <c:idx val="4"/>
          <c:order val="4"/>
          <c:tx>
            <c:strRef>
              <c:f>Pvt_CupPts!$F$3:$F$4</c:f>
              <c:strCache>
                <c:ptCount val="1"/>
                <c:pt idx="0">
                  <c:v>Eric Newsome</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Pvt_CupPts!$F$5:$F$10</c:f>
              <c:numCache>
                <c:formatCode>General</c:formatCode>
                <c:ptCount val="5"/>
                <c:pt idx="0">
                  <c:v>#N/A</c:v>
                </c:pt>
              </c:numCache>
            </c:numRef>
          </c:val>
        </c:ser>
        <c:ser>
          <c:idx val="5"/>
          <c:order val="5"/>
          <c:tx>
            <c:strRef>
              <c:f>Pvt_CupPts!$G$3:$G$4</c:f>
              <c:strCache>
                <c:ptCount val="1"/>
                <c:pt idx="0">
                  <c:v>Ike Birdsall</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Pvt_CupPts!$G$5:$G$10</c:f>
              <c:numCache>
                <c:formatCode>General</c:formatCode>
                <c:ptCount val="5"/>
                <c:pt idx="2">
                  <c:v>#N/A</c:v>
                </c:pt>
              </c:numCache>
            </c:numRef>
          </c:val>
        </c:ser>
        <c:ser>
          <c:idx val="6"/>
          <c:order val="6"/>
          <c:tx>
            <c:strRef>
              <c:f>Pvt_CupPts!$H$3:$H$4</c:f>
              <c:strCache>
                <c:ptCount val="1"/>
                <c:pt idx="0">
                  <c:v>James Wharton</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Pvt_CupPts!$H$5:$H$10</c:f>
              <c:numCache>
                <c:formatCode>General</c:formatCode>
                <c:ptCount val="5"/>
                <c:pt idx="3">
                  <c:v>#N/A</c:v>
                </c:pt>
              </c:numCache>
            </c:numRef>
          </c:val>
        </c:ser>
        <c:ser>
          <c:idx val="7"/>
          <c:order val="7"/>
          <c:tx>
            <c:strRef>
              <c:f>Pvt_CupPts!$I$3:$I$4</c:f>
              <c:strCache>
                <c:ptCount val="1"/>
                <c:pt idx="0">
                  <c:v>Jason Powers</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Pvt_CupPts!$I$5:$I$10</c:f>
              <c:numCache>
                <c:formatCode>General</c:formatCode>
                <c:ptCount val="5"/>
                <c:pt idx="4">
                  <c:v>#N/A</c:v>
                </c:pt>
              </c:numCache>
            </c:numRef>
          </c:val>
        </c:ser>
        <c:ser>
          <c:idx val="8"/>
          <c:order val="8"/>
          <c:tx>
            <c:strRef>
              <c:f>Pvt_CupPts!$J$3:$J$4</c:f>
              <c:strCache>
                <c:ptCount val="1"/>
                <c:pt idx="0">
                  <c:v>Matt Trumbo</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Pvt_CupPts!$J$5:$J$10</c:f>
              <c:numCache>
                <c:formatCode>General</c:formatCode>
                <c:ptCount val="5"/>
                <c:pt idx="1">
                  <c:v>#N/A</c:v>
                </c:pt>
              </c:numCache>
            </c:numRef>
          </c:val>
        </c:ser>
        <c:ser>
          <c:idx val="9"/>
          <c:order val="9"/>
          <c:tx>
            <c:strRef>
              <c:f>Pvt_CupPts!$K$3:$K$4</c:f>
              <c:strCache>
                <c:ptCount val="1"/>
                <c:pt idx="0">
                  <c:v>Mike Hibbs</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Pvt_CupPts!$K$5:$K$10</c:f>
              <c:numCache>
                <c:formatCode>General</c:formatCode>
                <c:ptCount val="5"/>
                <c:pt idx="1">
                  <c:v>#N/A</c:v>
                </c:pt>
              </c:numCache>
            </c:numRef>
          </c:val>
        </c:ser>
        <c:ser>
          <c:idx val="10"/>
          <c:order val="10"/>
          <c:tx>
            <c:strRef>
              <c:f>Pvt_CupPts!$L$3:$L$4</c:f>
              <c:strCache>
                <c:ptCount val="1"/>
                <c:pt idx="0">
                  <c:v>Rob Craig</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Pvt_CupPts!$L$5:$L$10</c:f>
              <c:numCache>
                <c:formatCode>General</c:formatCode>
                <c:ptCount val="5"/>
                <c:pt idx="1">
                  <c:v>#N/A</c:v>
                </c:pt>
              </c:numCache>
            </c:numRef>
          </c:val>
        </c:ser>
        <c:ser>
          <c:idx val="11"/>
          <c:order val="11"/>
          <c:tx>
            <c:strRef>
              <c:f>Pvt_CupPts!$M$3:$M$4</c:f>
              <c:strCache>
                <c:ptCount val="1"/>
                <c:pt idx="0">
                  <c:v>Trey Liebenrood</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Pvt_CupPts!$A$5:$A$10</c:f>
              <c:strCache>
                <c:ptCount val="5"/>
                <c:pt idx="0">
                  <c:v>EN</c:v>
                </c:pt>
                <c:pt idx="1">
                  <c:v>MT</c:v>
                </c:pt>
                <c:pt idx="2">
                  <c:v>#N/A</c:v>
                </c:pt>
                <c:pt idx="3">
                  <c:v>DB</c:v>
                </c:pt>
                <c:pt idx="4">
                  <c:v>TL</c:v>
                </c:pt>
              </c:strCache>
            </c:strRef>
          </c:cat>
          <c:val>
            <c:numRef>
              <c:f>Pvt_CupPts!$M$5:$M$10</c:f>
              <c:numCache>
                <c:formatCode>General</c:formatCode>
                <c:ptCount val="5"/>
                <c:pt idx="4">
                  <c:v>#N/A</c:v>
                </c:pt>
              </c:numCache>
            </c:numRef>
          </c:val>
        </c:ser>
        <c:dLbls>
          <c:dLblPos val="ctr"/>
          <c:showLegendKey val="0"/>
          <c:showVal val="1"/>
          <c:showCatName val="0"/>
          <c:showSerName val="0"/>
          <c:showPercent val="0"/>
          <c:showBubbleSize val="0"/>
        </c:dLbls>
        <c:gapWidth val="150"/>
        <c:overlap val="100"/>
        <c:axId val="359928832"/>
        <c:axId val="355591960"/>
      </c:barChart>
      <c:catAx>
        <c:axId val="35992883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55591960"/>
        <c:crosses val="autoZero"/>
        <c:auto val="1"/>
        <c:lblAlgn val="ctr"/>
        <c:lblOffset val="100"/>
        <c:noMultiLvlLbl val="0"/>
      </c:catAx>
      <c:valAx>
        <c:axId val="355591960"/>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5992883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[NewBird Palm Springs (final).xlsx]Pvt_ETeam!PivotTable2</c:name>
    <c:fmtId val="39"/>
  </c:pivotSource>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Newsome Team</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ivotFmts>
      <c:pivotFmt>
        <c:idx val="0"/>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2"/>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3"/>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4"/>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Pvt_ETeam!$B$4</c:f>
              <c:strCache>
                <c:ptCount val="1"/>
                <c:pt idx="0">
                  <c:v>AveGs</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Pvt_ETeam!$A$5</c:f>
              <c:strCache>
                <c:ptCount val="1"/>
                <c:pt idx="0">
                  <c:v>Grand Total</c:v>
                </c:pt>
              </c:strCache>
            </c:strRef>
          </c:cat>
          <c:val>
            <c:numRef>
              <c:f>Pvt_ETeam!$B$5</c:f>
              <c:numCache>
                <c:formatCode>0.0</c:formatCode>
                <c:ptCount val="1"/>
              </c:numCache>
            </c:numRef>
          </c:val>
        </c:ser>
        <c:ser>
          <c:idx val="1"/>
          <c:order val="1"/>
          <c:tx>
            <c:strRef>
              <c:f>Pvt_ETeam!$C$4</c:f>
              <c:strCache>
                <c:ptCount val="1"/>
                <c:pt idx="0">
                  <c:v>TotGs:Par</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Pvt_ETeam!$A$5</c:f>
              <c:strCache>
                <c:ptCount val="1"/>
                <c:pt idx="0">
                  <c:v>Grand Total</c:v>
                </c:pt>
              </c:strCache>
            </c:strRef>
          </c:cat>
          <c:val>
            <c:numRef>
              <c:f>Pvt_ETeam!$C$5</c:f>
              <c:numCache>
                <c:formatCode>General</c:formatCode>
                <c:ptCount val="1"/>
              </c:numCache>
            </c:numRef>
          </c:val>
        </c:ser>
        <c:ser>
          <c:idx val="2"/>
          <c:order val="2"/>
          <c:tx>
            <c:strRef>
              <c:f>Pvt_ETeam!$D$4</c:f>
              <c:strCache>
                <c:ptCount val="1"/>
                <c:pt idx="0">
                  <c:v>AveNt</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Pvt_ETeam!$A$5</c:f>
              <c:strCache>
                <c:ptCount val="1"/>
                <c:pt idx="0">
                  <c:v>Grand Total</c:v>
                </c:pt>
              </c:strCache>
            </c:strRef>
          </c:cat>
          <c:val>
            <c:numRef>
              <c:f>Pvt_ETeam!$D$5</c:f>
              <c:numCache>
                <c:formatCode>0.0</c:formatCode>
                <c:ptCount val="1"/>
              </c:numCache>
            </c:numRef>
          </c:val>
        </c:ser>
        <c:ser>
          <c:idx val="3"/>
          <c:order val="3"/>
          <c:tx>
            <c:strRef>
              <c:f>Pvt_ETeam!$E$4</c:f>
              <c:strCache>
                <c:ptCount val="1"/>
                <c:pt idx="0">
                  <c:v>TotNt:Par</c:v>
                </c:pt>
              </c:strCache>
            </c:strRef>
          </c:tx>
          <c:spPr>
            <a:noFill/>
            <a:ln w="9525" cap="flat" cmpd="sng" algn="ctr">
              <a:solidFill>
                <a:schemeClr val="accent4"/>
              </a:solidFill>
              <a:miter lim="800000"/>
            </a:ln>
            <a:effectLst>
              <a:glow rad="63500">
                <a:schemeClr val="accent4">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Pvt_ETeam!$A$5</c:f>
              <c:strCache>
                <c:ptCount val="1"/>
                <c:pt idx="0">
                  <c:v>Grand Total</c:v>
                </c:pt>
              </c:strCache>
            </c:strRef>
          </c:cat>
          <c:val>
            <c:numRef>
              <c:f>Pvt_ETeam!$E$5</c:f>
              <c:numCache>
                <c:formatCode>General</c:formatCode>
                <c:ptCount val="1"/>
              </c:numCache>
            </c:numRef>
          </c:val>
        </c:ser>
        <c:dLbls>
          <c:dLblPos val="outEnd"/>
          <c:showLegendKey val="0"/>
          <c:showVal val="1"/>
          <c:showCatName val="0"/>
          <c:showSerName val="0"/>
          <c:showPercent val="0"/>
          <c:showBubbleSize val="0"/>
        </c:dLbls>
        <c:gapWidth val="182"/>
        <c:overlap val="-50"/>
        <c:axId val="355593136"/>
        <c:axId val="355590000"/>
      </c:barChart>
      <c:catAx>
        <c:axId val="355593136"/>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55590000"/>
        <c:crosses val="autoZero"/>
        <c:auto val="1"/>
        <c:lblAlgn val="ctr"/>
        <c:lblOffset val="100"/>
        <c:noMultiLvlLbl val="0"/>
      </c:catAx>
      <c:valAx>
        <c:axId val="355590000"/>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55593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Categories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[NewBird Palm Springs (final).xlsx]Pvt_MTeam!PivotTable2</c:name>
    <c:fmtId val="37"/>
  </c:pivotSource>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Matt's Team</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ivotFmts>
      <c:pivotFmt>
        <c:idx val="0"/>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2"/>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3"/>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4"/>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Pvt_MTeam!$B$4</c:f>
              <c:strCache>
                <c:ptCount val="1"/>
                <c:pt idx="0">
                  <c:v>AveGs</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Pvt_MTeam!$A$5</c:f>
              <c:strCache>
                <c:ptCount val="1"/>
                <c:pt idx="0">
                  <c:v>Grand Total</c:v>
                </c:pt>
              </c:strCache>
            </c:strRef>
          </c:cat>
          <c:val>
            <c:numRef>
              <c:f>Pvt_MTeam!$B$5</c:f>
              <c:numCache>
                <c:formatCode>0.0</c:formatCode>
                <c:ptCount val="1"/>
              </c:numCache>
            </c:numRef>
          </c:val>
        </c:ser>
        <c:ser>
          <c:idx val="1"/>
          <c:order val="1"/>
          <c:tx>
            <c:strRef>
              <c:f>Pvt_MTeam!$C$4</c:f>
              <c:strCache>
                <c:ptCount val="1"/>
                <c:pt idx="0">
                  <c:v>TotGs:Par</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Pvt_MTeam!$A$5</c:f>
              <c:strCache>
                <c:ptCount val="1"/>
                <c:pt idx="0">
                  <c:v>Grand Total</c:v>
                </c:pt>
              </c:strCache>
            </c:strRef>
          </c:cat>
          <c:val>
            <c:numRef>
              <c:f>Pvt_MTeam!$C$5</c:f>
              <c:numCache>
                <c:formatCode>General</c:formatCode>
                <c:ptCount val="1"/>
              </c:numCache>
            </c:numRef>
          </c:val>
        </c:ser>
        <c:ser>
          <c:idx val="2"/>
          <c:order val="2"/>
          <c:tx>
            <c:strRef>
              <c:f>Pvt_MTeam!$D$4</c:f>
              <c:strCache>
                <c:ptCount val="1"/>
                <c:pt idx="0">
                  <c:v>AveNt</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Pvt_MTeam!$A$5</c:f>
              <c:strCache>
                <c:ptCount val="1"/>
                <c:pt idx="0">
                  <c:v>Grand Total</c:v>
                </c:pt>
              </c:strCache>
            </c:strRef>
          </c:cat>
          <c:val>
            <c:numRef>
              <c:f>Pvt_MTeam!$D$5</c:f>
              <c:numCache>
                <c:formatCode>0.0</c:formatCode>
                <c:ptCount val="1"/>
              </c:numCache>
            </c:numRef>
          </c:val>
        </c:ser>
        <c:ser>
          <c:idx val="3"/>
          <c:order val="3"/>
          <c:tx>
            <c:strRef>
              <c:f>Pvt_MTeam!$E$4</c:f>
              <c:strCache>
                <c:ptCount val="1"/>
                <c:pt idx="0">
                  <c:v>TotNt:Par</c:v>
                </c:pt>
              </c:strCache>
            </c:strRef>
          </c:tx>
          <c:spPr>
            <a:noFill/>
            <a:ln w="9525" cap="flat" cmpd="sng" algn="ctr">
              <a:solidFill>
                <a:schemeClr val="accent4"/>
              </a:solidFill>
              <a:miter lim="800000"/>
            </a:ln>
            <a:effectLst>
              <a:glow rad="63500">
                <a:schemeClr val="accent4">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Pvt_MTeam!$A$5</c:f>
              <c:strCache>
                <c:ptCount val="1"/>
                <c:pt idx="0">
                  <c:v>Grand Total</c:v>
                </c:pt>
              </c:strCache>
            </c:strRef>
          </c:cat>
          <c:val>
            <c:numRef>
              <c:f>Pvt_MTeam!$E$5</c:f>
              <c:numCache>
                <c:formatCode>General</c:formatCode>
                <c:ptCount val="1"/>
              </c:numCache>
            </c:numRef>
          </c:val>
        </c:ser>
        <c:dLbls>
          <c:dLblPos val="outEnd"/>
          <c:showLegendKey val="0"/>
          <c:showVal val="1"/>
          <c:showCatName val="0"/>
          <c:showSerName val="0"/>
          <c:showPercent val="0"/>
          <c:showBubbleSize val="0"/>
        </c:dLbls>
        <c:gapWidth val="182"/>
        <c:overlap val="-50"/>
        <c:axId val="297593504"/>
        <c:axId val="297595464"/>
      </c:barChart>
      <c:catAx>
        <c:axId val="297593504"/>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97595464"/>
        <c:crosses val="autoZero"/>
        <c:auto val="1"/>
        <c:lblAlgn val="ctr"/>
        <c:lblOffset val="100"/>
        <c:noMultiLvlLbl val="0"/>
      </c:catAx>
      <c:valAx>
        <c:axId val="297595464"/>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97593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[NewBird Palm Springs (final).xlsx]Pvt_DTeam!PivotTable2</c:name>
    <c:fmtId val="17"/>
  </c:pivotSource>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Danny's</a:t>
            </a:r>
            <a:r>
              <a:rPr lang="en-US" baseline="0"/>
              <a:t> Team</a:t>
            </a:r>
            <a:endParaRPr lang="en-US"/>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ivotFmts>
      <c:pivotFmt>
        <c:idx val="0"/>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3"/>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4"/>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5"/>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6"/>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7"/>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8"/>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9"/>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0"/>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1"/>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2"/>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3"/>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4"/>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5"/>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6"/>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7"/>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8"/>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9"/>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20"/>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1"/>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2"/>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3"/>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4"/>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Pvt_DTeam!$B$4</c:f>
              <c:strCache>
                <c:ptCount val="1"/>
                <c:pt idx="0">
                  <c:v>AveGs</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Pvt_DTeam!$A$5</c:f>
              <c:strCache>
                <c:ptCount val="1"/>
                <c:pt idx="0">
                  <c:v>Grand Total</c:v>
                </c:pt>
              </c:strCache>
            </c:strRef>
          </c:cat>
          <c:val>
            <c:numRef>
              <c:f>Pvt_DTeam!$B$5</c:f>
              <c:numCache>
                <c:formatCode>0.0</c:formatCode>
                <c:ptCount val="1"/>
              </c:numCache>
            </c:numRef>
          </c:val>
        </c:ser>
        <c:ser>
          <c:idx val="1"/>
          <c:order val="1"/>
          <c:tx>
            <c:strRef>
              <c:f>Pvt_DTeam!$C$4</c:f>
              <c:strCache>
                <c:ptCount val="1"/>
                <c:pt idx="0">
                  <c:v>TotGs:Par</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Pvt_DTeam!$A$5</c:f>
              <c:strCache>
                <c:ptCount val="1"/>
                <c:pt idx="0">
                  <c:v>Grand Total</c:v>
                </c:pt>
              </c:strCache>
            </c:strRef>
          </c:cat>
          <c:val>
            <c:numRef>
              <c:f>Pvt_DTeam!$C$5</c:f>
              <c:numCache>
                <c:formatCode>General</c:formatCode>
                <c:ptCount val="1"/>
              </c:numCache>
            </c:numRef>
          </c:val>
        </c:ser>
        <c:ser>
          <c:idx val="2"/>
          <c:order val="2"/>
          <c:tx>
            <c:strRef>
              <c:f>Pvt_DTeam!$D$4</c:f>
              <c:strCache>
                <c:ptCount val="1"/>
                <c:pt idx="0">
                  <c:v>AveNt</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Pvt_DTeam!$A$5</c:f>
              <c:strCache>
                <c:ptCount val="1"/>
                <c:pt idx="0">
                  <c:v>Grand Total</c:v>
                </c:pt>
              </c:strCache>
            </c:strRef>
          </c:cat>
          <c:val>
            <c:numRef>
              <c:f>Pvt_DTeam!$D$5</c:f>
              <c:numCache>
                <c:formatCode>0.0</c:formatCode>
                <c:ptCount val="1"/>
              </c:numCache>
            </c:numRef>
          </c:val>
        </c:ser>
        <c:ser>
          <c:idx val="3"/>
          <c:order val="3"/>
          <c:tx>
            <c:strRef>
              <c:f>Pvt_DTeam!$E$4</c:f>
              <c:strCache>
                <c:ptCount val="1"/>
                <c:pt idx="0">
                  <c:v>TotNt:Par</c:v>
                </c:pt>
              </c:strCache>
            </c:strRef>
          </c:tx>
          <c:spPr>
            <a:noFill/>
            <a:ln w="9525" cap="flat" cmpd="sng" algn="ctr">
              <a:solidFill>
                <a:schemeClr val="accent4"/>
              </a:solidFill>
              <a:miter lim="800000"/>
            </a:ln>
            <a:effectLst>
              <a:glow rad="63500">
                <a:schemeClr val="accent4">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Pvt_DTeam!$A$5</c:f>
              <c:strCache>
                <c:ptCount val="1"/>
                <c:pt idx="0">
                  <c:v>Grand Total</c:v>
                </c:pt>
              </c:strCache>
            </c:strRef>
          </c:cat>
          <c:val>
            <c:numRef>
              <c:f>Pvt_DTeam!$E$5</c:f>
              <c:numCache>
                <c:formatCode>General</c:formatCode>
                <c:ptCount val="1"/>
              </c:numCache>
            </c:numRef>
          </c:val>
        </c:ser>
        <c:dLbls>
          <c:dLblPos val="outEnd"/>
          <c:showLegendKey val="0"/>
          <c:showVal val="1"/>
          <c:showCatName val="0"/>
          <c:showSerName val="0"/>
          <c:showPercent val="0"/>
          <c:showBubbleSize val="0"/>
        </c:dLbls>
        <c:gapWidth val="182"/>
        <c:overlap val="-50"/>
        <c:axId val="297594288"/>
        <c:axId val="298162704"/>
      </c:barChart>
      <c:catAx>
        <c:axId val="297594288"/>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lt1">
                    <a:lumMod val="75000"/>
                  </a:schemeClr>
                </a:solidFill>
                <a:latin typeface="+mn-lt"/>
                <a:ea typeface="+mn-ea"/>
                <a:cs typeface="+mn-cs"/>
              </a:defRPr>
            </a:pPr>
            <a:endParaRPr lang="en-US"/>
          </a:p>
        </c:txPr>
        <c:crossAx val="298162704"/>
        <c:crosses val="autoZero"/>
        <c:auto val="1"/>
        <c:lblAlgn val="ctr"/>
        <c:lblOffset val="100"/>
        <c:noMultiLvlLbl val="0"/>
      </c:catAx>
      <c:valAx>
        <c:axId val="298162704"/>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97594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9072</xdr:colOff>
      <xdr:row>2</xdr:row>
      <xdr:rowOff>9071</xdr:rowOff>
    </xdr:from>
    <xdr:to>
      <xdr:col>12</xdr:col>
      <xdr:colOff>0</xdr:colOff>
      <xdr:row>16</xdr:row>
      <xdr:rowOff>174171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182562</xdr:colOff>
      <xdr:row>18</xdr:row>
      <xdr:rowOff>0</xdr:rowOff>
    </xdr:from>
    <xdr:to>
      <xdr:col>11</xdr:col>
      <xdr:colOff>595313</xdr:colOff>
      <xdr:row>40</xdr:row>
      <xdr:rowOff>15875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158750</xdr:colOff>
      <xdr:row>63</xdr:row>
      <xdr:rowOff>174625</xdr:rowOff>
    </xdr:from>
    <xdr:to>
      <xdr:col>11</xdr:col>
      <xdr:colOff>571500</xdr:colOff>
      <xdr:row>85</xdr:row>
      <xdr:rowOff>150813</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172808</xdr:colOff>
      <xdr:row>40</xdr:row>
      <xdr:rowOff>175758</xdr:rowOff>
    </xdr:from>
    <xdr:to>
      <xdr:col>11</xdr:col>
      <xdr:colOff>591910</xdr:colOff>
      <xdr:row>63</xdr:row>
      <xdr:rowOff>21317</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anny Birdsall" refreshedDate="42725.541490046293" createdVersion="5" refreshedVersion="5" minRefreshableVersion="3" recordCount="96">
  <cacheSource type="worksheet">
    <worksheetSource name="Table1"/>
  </cacheSource>
  <cacheFields count="9">
    <cacheField name="Player" numFmtId="0">
      <sharedItems count="12">
        <s v="Billy Newsome"/>
        <s v="Bryan Gist"/>
        <s v="Chris Webb"/>
        <s v="Danny Birdsall"/>
        <s v="Eric Newsome"/>
        <s v="Ike Birdsall"/>
        <s v="James Wharton"/>
        <s v="Jason Powers"/>
        <s v="Matt Trumbo"/>
        <s v="Mike Hibbs"/>
        <s v="Rob Craig"/>
        <s v="Trey Liebenrood"/>
      </sharedItems>
    </cacheField>
    <cacheField name="Team" numFmtId="0">
      <sharedItems count="8">
        <s v="EN"/>
        <s v="MT"/>
        <e v="#N/A"/>
        <s v="DB"/>
        <s v="TL"/>
        <s v="Danny" u="1"/>
        <s v="Eric" u="1"/>
        <s v="Matt" u="1"/>
      </sharedItems>
    </cacheField>
    <cacheField name="Index" numFmtId="0">
      <sharedItems containsMixedTypes="1" containsNumber="1" minValue="4.7" maxValue="36"/>
    </cacheField>
    <cacheField name="Round" numFmtId="0">
      <sharedItems containsSemiMixedTypes="0" containsString="0" containsNumber="1" containsInteger="1" minValue="1" maxValue="8" count="8">
        <n v="1"/>
        <n v="2"/>
        <n v="3"/>
        <n v="6"/>
        <n v="7"/>
        <n v="8"/>
        <n v="4"/>
        <n v="5"/>
      </sharedItems>
    </cacheField>
    <cacheField name="Gross" numFmtId="0">
      <sharedItems containsMixedTypes="1" containsNumber="1" containsInteger="1" minValue="0" maxValue="0"/>
    </cacheField>
    <cacheField name="Gs2PAR" numFmtId="0">
      <sharedItems containsMixedTypes="1" containsNumber="1" containsInteger="1" minValue="0" maxValue="0"/>
    </cacheField>
    <cacheField name="Net" numFmtId="0">
      <sharedItems containsMixedTypes="1" containsNumber="1" containsInteger="1" minValue="0" maxValue="0"/>
    </cacheField>
    <cacheField name="Nt2PAR" numFmtId="0">
      <sharedItems containsMixedTypes="1" containsNumber="1" containsInteger="1" minValue="0" maxValue="0"/>
    </cacheField>
    <cacheField name="CupPts" numFmtId="0">
      <sharedItems containsMixedTypes="1"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6">
  <r>
    <x v="0"/>
    <x v="0"/>
    <n v="36"/>
    <x v="0"/>
    <e v="#REF!"/>
    <e v="#REF!"/>
    <e v="#REF!"/>
    <e v="#REF!"/>
    <n v="0"/>
  </r>
  <r>
    <x v="0"/>
    <x v="0"/>
    <n v="36"/>
    <x v="1"/>
    <e v="#N/A"/>
    <e v="#N/A"/>
    <e v="#N/A"/>
    <e v="#N/A"/>
    <e v="#N/A"/>
  </r>
  <r>
    <x v="0"/>
    <x v="0"/>
    <n v="36"/>
    <x v="2"/>
    <e v="#REF!"/>
    <e v="#REF!"/>
    <e v="#REF!"/>
    <e v="#REF!"/>
    <e v="#REF!"/>
  </r>
  <r>
    <x v="0"/>
    <x v="0"/>
    <n v="36"/>
    <x v="3"/>
    <e v="#REF!"/>
    <e v="#REF!"/>
    <e v="#REF!"/>
    <e v="#REF!"/>
    <e v="#REF!"/>
  </r>
  <r>
    <x v="0"/>
    <x v="0"/>
    <n v="36"/>
    <x v="4"/>
    <e v="#REF!"/>
    <e v="#REF!"/>
    <e v="#REF!"/>
    <e v="#REF!"/>
    <e v="#REF!"/>
  </r>
  <r>
    <x v="0"/>
    <x v="0"/>
    <n v="36"/>
    <x v="5"/>
    <e v="#REF!"/>
    <e v="#REF!"/>
    <e v="#REF!"/>
    <e v="#REF!"/>
    <n v="0"/>
  </r>
  <r>
    <x v="1"/>
    <x v="1"/>
    <n v="10.1"/>
    <x v="0"/>
    <e v="#REF!"/>
    <e v="#REF!"/>
    <e v="#REF!"/>
    <e v="#REF!"/>
    <n v="0"/>
  </r>
  <r>
    <x v="1"/>
    <x v="1"/>
    <n v="10.1"/>
    <x v="1"/>
    <n v="0"/>
    <n v="0"/>
    <n v="0"/>
    <n v="0"/>
    <n v="0"/>
  </r>
  <r>
    <x v="1"/>
    <x v="1"/>
    <n v="10.1"/>
    <x v="2"/>
    <e v="#REF!"/>
    <e v="#REF!"/>
    <e v="#REF!"/>
    <e v="#REF!"/>
    <e v="#REF!"/>
  </r>
  <r>
    <x v="1"/>
    <x v="1"/>
    <n v="10.1"/>
    <x v="3"/>
    <e v="#REF!"/>
    <e v="#REF!"/>
    <e v="#REF!"/>
    <e v="#REF!"/>
    <e v="#REF!"/>
  </r>
  <r>
    <x v="1"/>
    <x v="1"/>
    <n v="10.1"/>
    <x v="4"/>
    <e v="#REF!"/>
    <e v="#REF!"/>
    <e v="#REF!"/>
    <e v="#REF!"/>
    <e v="#REF!"/>
  </r>
  <r>
    <x v="1"/>
    <x v="1"/>
    <n v="10.1"/>
    <x v="5"/>
    <e v="#REF!"/>
    <e v="#REF!"/>
    <e v="#REF!"/>
    <e v="#REF!"/>
    <n v="0"/>
  </r>
  <r>
    <x v="2"/>
    <x v="2"/>
    <e v="#N/A"/>
    <x v="0"/>
    <e v="#REF!"/>
    <e v="#REF!"/>
    <e v="#REF!"/>
    <e v="#REF!"/>
    <n v="0"/>
  </r>
  <r>
    <x v="2"/>
    <x v="2"/>
    <e v="#N/A"/>
    <x v="1"/>
    <e v="#N/A"/>
    <e v="#N/A"/>
    <e v="#N/A"/>
    <e v="#N/A"/>
    <e v="#N/A"/>
  </r>
  <r>
    <x v="2"/>
    <x v="2"/>
    <e v="#N/A"/>
    <x v="2"/>
    <e v="#REF!"/>
    <e v="#REF!"/>
    <e v="#REF!"/>
    <e v="#REF!"/>
    <e v="#REF!"/>
  </r>
  <r>
    <x v="2"/>
    <x v="2"/>
    <e v="#N/A"/>
    <x v="3"/>
    <e v="#REF!"/>
    <e v="#REF!"/>
    <e v="#REF!"/>
    <e v="#REF!"/>
    <e v="#REF!"/>
  </r>
  <r>
    <x v="2"/>
    <x v="2"/>
    <e v="#N/A"/>
    <x v="4"/>
    <e v="#REF!"/>
    <e v="#REF!"/>
    <e v="#REF!"/>
    <e v="#REF!"/>
    <e v="#REF!"/>
  </r>
  <r>
    <x v="2"/>
    <x v="2"/>
    <e v="#N/A"/>
    <x v="5"/>
    <e v="#REF!"/>
    <e v="#REF!"/>
    <e v="#REF!"/>
    <e v="#REF!"/>
    <n v="0"/>
  </r>
  <r>
    <x v="3"/>
    <x v="3"/>
    <n v="9.4"/>
    <x v="0"/>
    <e v="#REF!"/>
    <e v="#REF!"/>
    <e v="#REF!"/>
    <e v="#REF!"/>
    <n v="0"/>
  </r>
  <r>
    <x v="3"/>
    <x v="3"/>
    <n v="9.4"/>
    <x v="1"/>
    <n v="0"/>
    <n v="0"/>
    <n v="0"/>
    <n v="0"/>
    <n v="0"/>
  </r>
  <r>
    <x v="3"/>
    <x v="3"/>
    <n v="9.4"/>
    <x v="2"/>
    <e v="#REF!"/>
    <e v="#REF!"/>
    <e v="#REF!"/>
    <e v="#REF!"/>
    <e v="#REF!"/>
  </r>
  <r>
    <x v="3"/>
    <x v="3"/>
    <n v="9.4"/>
    <x v="3"/>
    <e v="#REF!"/>
    <e v="#REF!"/>
    <e v="#REF!"/>
    <e v="#REF!"/>
    <e v="#REF!"/>
  </r>
  <r>
    <x v="3"/>
    <x v="3"/>
    <n v="9.4"/>
    <x v="4"/>
    <e v="#REF!"/>
    <e v="#REF!"/>
    <e v="#REF!"/>
    <e v="#REF!"/>
    <e v="#REF!"/>
  </r>
  <r>
    <x v="3"/>
    <x v="3"/>
    <n v="9.4"/>
    <x v="5"/>
    <e v="#REF!"/>
    <e v="#REF!"/>
    <e v="#REF!"/>
    <e v="#REF!"/>
    <n v="0"/>
  </r>
  <r>
    <x v="4"/>
    <x v="0"/>
    <n v="10.9"/>
    <x v="0"/>
    <e v="#REF!"/>
    <e v="#REF!"/>
    <e v="#REF!"/>
    <e v="#REF!"/>
    <n v="0"/>
  </r>
  <r>
    <x v="4"/>
    <x v="0"/>
    <n v="10.9"/>
    <x v="1"/>
    <e v="#N/A"/>
    <e v="#N/A"/>
    <e v="#N/A"/>
    <e v="#N/A"/>
    <e v="#N/A"/>
  </r>
  <r>
    <x v="4"/>
    <x v="0"/>
    <n v="10.9"/>
    <x v="2"/>
    <e v="#REF!"/>
    <e v="#REF!"/>
    <e v="#REF!"/>
    <e v="#REF!"/>
    <e v="#REF!"/>
  </r>
  <r>
    <x v="4"/>
    <x v="0"/>
    <n v="10.9"/>
    <x v="3"/>
    <e v="#REF!"/>
    <e v="#REF!"/>
    <e v="#REF!"/>
    <e v="#REF!"/>
    <e v="#REF!"/>
  </r>
  <r>
    <x v="4"/>
    <x v="0"/>
    <n v="10.9"/>
    <x v="4"/>
    <e v="#REF!"/>
    <e v="#REF!"/>
    <e v="#REF!"/>
    <e v="#REF!"/>
    <e v="#REF!"/>
  </r>
  <r>
    <x v="4"/>
    <x v="0"/>
    <n v="10.9"/>
    <x v="5"/>
    <e v="#REF!"/>
    <e v="#REF!"/>
    <e v="#REF!"/>
    <e v="#REF!"/>
    <n v="0"/>
  </r>
  <r>
    <x v="5"/>
    <x v="2"/>
    <e v="#N/A"/>
    <x v="0"/>
    <e v="#REF!"/>
    <e v="#REF!"/>
    <e v="#REF!"/>
    <e v="#REF!"/>
    <n v="0"/>
  </r>
  <r>
    <x v="5"/>
    <x v="2"/>
    <e v="#N/A"/>
    <x v="1"/>
    <e v="#N/A"/>
    <e v="#N/A"/>
    <e v="#N/A"/>
    <e v="#N/A"/>
    <e v="#N/A"/>
  </r>
  <r>
    <x v="5"/>
    <x v="2"/>
    <e v="#N/A"/>
    <x v="2"/>
    <e v="#REF!"/>
    <e v="#REF!"/>
    <e v="#REF!"/>
    <e v="#REF!"/>
    <e v="#REF!"/>
  </r>
  <r>
    <x v="5"/>
    <x v="2"/>
    <e v="#N/A"/>
    <x v="3"/>
    <e v="#REF!"/>
    <e v="#REF!"/>
    <e v="#REF!"/>
    <e v="#REF!"/>
    <e v="#REF!"/>
  </r>
  <r>
    <x v="5"/>
    <x v="2"/>
    <e v="#N/A"/>
    <x v="4"/>
    <e v="#REF!"/>
    <e v="#REF!"/>
    <e v="#REF!"/>
    <e v="#REF!"/>
    <e v="#REF!"/>
  </r>
  <r>
    <x v="5"/>
    <x v="2"/>
    <e v="#N/A"/>
    <x v="5"/>
    <e v="#REF!"/>
    <e v="#REF!"/>
    <e v="#REF!"/>
    <e v="#REF!"/>
    <n v="0"/>
  </r>
  <r>
    <x v="0"/>
    <x v="0"/>
    <n v="36"/>
    <x v="6"/>
    <e v="#REF!"/>
    <e v="#REF!"/>
    <e v="#REF!"/>
    <e v="#REF!"/>
    <e v="#REF!"/>
  </r>
  <r>
    <x v="1"/>
    <x v="1"/>
    <n v="10.1"/>
    <x v="6"/>
    <e v="#REF!"/>
    <e v="#REF!"/>
    <e v="#REF!"/>
    <e v="#REF!"/>
    <e v="#REF!"/>
  </r>
  <r>
    <x v="2"/>
    <x v="2"/>
    <e v="#N/A"/>
    <x v="6"/>
    <e v="#REF!"/>
    <e v="#REF!"/>
    <e v="#REF!"/>
    <e v="#REF!"/>
    <e v="#REF!"/>
  </r>
  <r>
    <x v="3"/>
    <x v="3"/>
    <n v="9.4"/>
    <x v="6"/>
    <e v="#REF!"/>
    <e v="#REF!"/>
    <e v="#REF!"/>
    <e v="#REF!"/>
    <e v="#REF!"/>
  </r>
  <r>
    <x v="4"/>
    <x v="0"/>
    <n v="10.9"/>
    <x v="6"/>
    <e v="#REF!"/>
    <e v="#REF!"/>
    <e v="#REF!"/>
    <e v="#REF!"/>
    <e v="#REF!"/>
  </r>
  <r>
    <x v="5"/>
    <x v="2"/>
    <e v="#N/A"/>
    <x v="6"/>
    <e v="#REF!"/>
    <e v="#REF!"/>
    <e v="#REF!"/>
    <e v="#REF!"/>
    <e v="#REF!"/>
  </r>
  <r>
    <x v="6"/>
    <x v="3"/>
    <n v="7.1"/>
    <x v="6"/>
    <e v="#REF!"/>
    <e v="#REF!"/>
    <e v="#REF!"/>
    <e v="#REF!"/>
    <e v="#REF!"/>
  </r>
  <r>
    <x v="7"/>
    <x v="4"/>
    <n v="8.6"/>
    <x v="6"/>
    <e v="#REF!"/>
    <e v="#REF!"/>
    <e v="#REF!"/>
    <e v="#REF!"/>
    <e v="#REF!"/>
  </r>
  <r>
    <x v="8"/>
    <x v="1"/>
    <n v="7.2"/>
    <x v="6"/>
    <e v="#REF!"/>
    <e v="#REF!"/>
    <e v="#REF!"/>
    <e v="#REF!"/>
    <e v="#REF!"/>
  </r>
  <r>
    <x v="9"/>
    <x v="1"/>
    <n v="19.5"/>
    <x v="6"/>
    <e v="#REF!"/>
    <e v="#REF!"/>
    <e v="#REF!"/>
    <e v="#REF!"/>
    <e v="#REF!"/>
  </r>
  <r>
    <x v="10"/>
    <x v="1"/>
    <n v="4.7"/>
    <x v="6"/>
    <e v="#REF!"/>
    <e v="#REF!"/>
    <e v="#REF!"/>
    <e v="#REF!"/>
    <e v="#REF!"/>
  </r>
  <r>
    <x v="11"/>
    <x v="4"/>
    <n v="17.3"/>
    <x v="6"/>
    <e v="#REF!"/>
    <e v="#REF!"/>
    <e v="#REF!"/>
    <e v="#REF!"/>
    <e v="#REF!"/>
  </r>
  <r>
    <x v="0"/>
    <x v="0"/>
    <n v="36"/>
    <x v="7"/>
    <e v="#REF!"/>
    <e v="#REF!"/>
    <e v="#REF!"/>
    <e v="#REF!"/>
    <e v="#REF!"/>
  </r>
  <r>
    <x v="1"/>
    <x v="1"/>
    <n v="10.1"/>
    <x v="7"/>
    <e v="#REF!"/>
    <e v="#REF!"/>
    <e v="#REF!"/>
    <e v="#REF!"/>
    <e v="#REF!"/>
  </r>
  <r>
    <x v="2"/>
    <x v="2"/>
    <e v="#N/A"/>
    <x v="7"/>
    <e v="#REF!"/>
    <e v="#REF!"/>
    <e v="#REF!"/>
    <e v="#REF!"/>
    <e v="#REF!"/>
  </r>
  <r>
    <x v="3"/>
    <x v="3"/>
    <n v="9.4"/>
    <x v="7"/>
    <e v="#REF!"/>
    <e v="#REF!"/>
    <e v="#REF!"/>
    <e v="#REF!"/>
    <e v="#REF!"/>
  </r>
  <r>
    <x v="4"/>
    <x v="0"/>
    <n v="10.9"/>
    <x v="7"/>
    <e v="#REF!"/>
    <e v="#REF!"/>
    <e v="#REF!"/>
    <e v="#REF!"/>
    <e v="#REF!"/>
  </r>
  <r>
    <x v="5"/>
    <x v="2"/>
    <e v="#N/A"/>
    <x v="7"/>
    <e v="#REF!"/>
    <e v="#REF!"/>
    <e v="#REF!"/>
    <e v="#REF!"/>
    <e v="#REF!"/>
  </r>
  <r>
    <x v="6"/>
    <x v="3"/>
    <n v="7.1"/>
    <x v="7"/>
    <e v="#REF!"/>
    <e v="#REF!"/>
    <e v="#REF!"/>
    <e v="#REF!"/>
    <e v="#REF!"/>
  </r>
  <r>
    <x v="7"/>
    <x v="4"/>
    <n v="8.6"/>
    <x v="7"/>
    <e v="#REF!"/>
    <e v="#REF!"/>
    <e v="#REF!"/>
    <e v="#REF!"/>
    <e v="#REF!"/>
  </r>
  <r>
    <x v="8"/>
    <x v="1"/>
    <n v="7.2"/>
    <x v="7"/>
    <e v="#REF!"/>
    <e v="#REF!"/>
    <e v="#REF!"/>
    <e v="#REF!"/>
    <e v="#REF!"/>
  </r>
  <r>
    <x v="9"/>
    <x v="1"/>
    <n v="19.5"/>
    <x v="7"/>
    <e v="#REF!"/>
    <e v="#REF!"/>
    <e v="#REF!"/>
    <e v="#REF!"/>
    <e v="#REF!"/>
  </r>
  <r>
    <x v="10"/>
    <x v="1"/>
    <n v="4.7"/>
    <x v="7"/>
    <e v="#REF!"/>
    <e v="#REF!"/>
    <e v="#REF!"/>
    <e v="#REF!"/>
    <e v="#REF!"/>
  </r>
  <r>
    <x v="11"/>
    <x v="4"/>
    <n v="17.3"/>
    <x v="7"/>
    <e v="#REF!"/>
    <e v="#REF!"/>
    <e v="#REF!"/>
    <e v="#REF!"/>
    <e v="#REF!"/>
  </r>
  <r>
    <x v="6"/>
    <x v="3"/>
    <n v="7.1"/>
    <x v="0"/>
    <e v="#REF!"/>
    <e v="#REF!"/>
    <e v="#REF!"/>
    <e v="#REF!"/>
    <n v="0"/>
  </r>
  <r>
    <x v="6"/>
    <x v="3"/>
    <n v="7.1"/>
    <x v="1"/>
    <n v="0"/>
    <n v="0"/>
    <n v="0"/>
    <n v="0"/>
    <n v="0"/>
  </r>
  <r>
    <x v="6"/>
    <x v="3"/>
    <n v="7.1"/>
    <x v="2"/>
    <e v="#REF!"/>
    <e v="#REF!"/>
    <e v="#REF!"/>
    <e v="#REF!"/>
    <e v="#REF!"/>
  </r>
  <r>
    <x v="6"/>
    <x v="3"/>
    <n v="7.1"/>
    <x v="3"/>
    <e v="#REF!"/>
    <e v="#REF!"/>
    <e v="#REF!"/>
    <e v="#REF!"/>
    <e v="#REF!"/>
  </r>
  <r>
    <x v="6"/>
    <x v="3"/>
    <n v="7.1"/>
    <x v="4"/>
    <e v="#REF!"/>
    <e v="#REF!"/>
    <e v="#REF!"/>
    <e v="#REF!"/>
    <e v="#REF!"/>
  </r>
  <r>
    <x v="6"/>
    <x v="3"/>
    <n v="7.1"/>
    <x v="5"/>
    <e v="#REF!"/>
    <e v="#REF!"/>
    <e v="#REF!"/>
    <e v="#REF!"/>
    <n v="0"/>
  </r>
  <r>
    <x v="7"/>
    <x v="4"/>
    <n v="8.6"/>
    <x v="0"/>
    <e v="#REF!"/>
    <e v="#REF!"/>
    <e v="#REF!"/>
    <e v="#REF!"/>
    <n v="0"/>
  </r>
  <r>
    <x v="7"/>
    <x v="4"/>
    <n v="8.6"/>
    <x v="1"/>
    <n v="0"/>
    <n v="0"/>
    <n v="0"/>
    <n v="0"/>
    <n v="0"/>
  </r>
  <r>
    <x v="7"/>
    <x v="4"/>
    <n v="8.6"/>
    <x v="2"/>
    <e v="#REF!"/>
    <e v="#REF!"/>
    <e v="#REF!"/>
    <e v="#REF!"/>
    <e v="#REF!"/>
  </r>
  <r>
    <x v="7"/>
    <x v="4"/>
    <n v="8.6"/>
    <x v="3"/>
    <e v="#REF!"/>
    <e v="#REF!"/>
    <e v="#REF!"/>
    <e v="#REF!"/>
    <e v="#REF!"/>
  </r>
  <r>
    <x v="7"/>
    <x v="4"/>
    <n v="8.6"/>
    <x v="4"/>
    <e v="#REF!"/>
    <e v="#REF!"/>
    <e v="#REF!"/>
    <e v="#REF!"/>
    <e v="#REF!"/>
  </r>
  <r>
    <x v="7"/>
    <x v="4"/>
    <n v="8.6"/>
    <x v="5"/>
    <e v="#REF!"/>
    <e v="#REF!"/>
    <e v="#REF!"/>
    <e v="#REF!"/>
    <n v="0"/>
  </r>
  <r>
    <x v="8"/>
    <x v="1"/>
    <n v="7.2"/>
    <x v="0"/>
    <e v="#REF!"/>
    <e v="#REF!"/>
    <e v="#REF!"/>
    <e v="#REF!"/>
    <n v="0"/>
  </r>
  <r>
    <x v="8"/>
    <x v="1"/>
    <n v="7.2"/>
    <x v="1"/>
    <n v="0"/>
    <n v="0"/>
    <n v="0"/>
    <n v="0"/>
    <n v="0"/>
  </r>
  <r>
    <x v="8"/>
    <x v="1"/>
    <n v="7.2"/>
    <x v="2"/>
    <e v="#REF!"/>
    <e v="#REF!"/>
    <e v="#REF!"/>
    <e v="#REF!"/>
    <e v="#REF!"/>
  </r>
  <r>
    <x v="8"/>
    <x v="1"/>
    <n v="7.2"/>
    <x v="3"/>
    <e v="#REF!"/>
    <e v="#REF!"/>
    <e v="#REF!"/>
    <e v="#REF!"/>
    <e v="#REF!"/>
  </r>
  <r>
    <x v="8"/>
    <x v="1"/>
    <n v="7.2"/>
    <x v="4"/>
    <e v="#REF!"/>
    <e v="#REF!"/>
    <e v="#REF!"/>
    <e v="#REF!"/>
    <e v="#REF!"/>
  </r>
  <r>
    <x v="8"/>
    <x v="1"/>
    <n v="7.2"/>
    <x v="5"/>
    <e v="#REF!"/>
    <e v="#REF!"/>
    <e v="#REF!"/>
    <e v="#REF!"/>
    <n v="0"/>
  </r>
  <r>
    <x v="9"/>
    <x v="1"/>
    <n v="19.5"/>
    <x v="0"/>
    <e v="#REF!"/>
    <e v="#REF!"/>
    <e v="#REF!"/>
    <e v="#REF!"/>
    <n v="0"/>
  </r>
  <r>
    <x v="9"/>
    <x v="1"/>
    <n v="19.5"/>
    <x v="1"/>
    <n v="0"/>
    <n v="0"/>
    <n v="0"/>
    <n v="0"/>
    <n v="0"/>
  </r>
  <r>
    <x v="9"/>
    <x v="1"/>
    <n v="19.5"/>
    <x v="2"/>
    <e v="#REF!"/>
    <e v="#REF!"/>
    <e v="#REF!"/>
    <e v="#REF!"/>
    <e v="#REF!"/>
  </r>
  <r>
    <x v="9"/>
    <x v="1"/>
    <n v="19.5"/>
    <x v="3"/>
    <e v="#REF!"/>
    <e v="#REF!"/>
    <e v="#REF!"/>
    <e v="#REF!"/>
    <e v="#REF!"/>
  </r>
  <r>
    <x v="9"/>
    <x v="1"/>
    <n v="19.5"/>
    <x v="4"/>
    <e v="#REF!"/>
    <e v="#REF!"/>
    <e v="#REF!"/>
    <e v="#REF!"/>
    <e v="#REF!"/>
  </r>
  <r>
    <x v="9"/>
    <x v="1"/>
    <n v="19.5"/>
    <x v="5"/>
    <e v="#REF!"/>
    <e v="#REF!"/>
    <e v="#REF!"/>
    <e v="#REF!"/>
    <n v="0"/>
  </r>
  <r>
    <x v="10"/>
    <x v="1"/>
    <n v="4.7"/>
    <x v="0"/>
    <e v="#REF!"/>
    <e v="#REF!"/>
    <e v="#REF!"/>
    <e v="#REF!"/>
    <n v="0"/>
  </r>
  <r>
    <x v="10"/>
    <x v="1"/>
    <n v="4.7"/>
    <x v="1"/>
    <n v="0"/>
    <n v="0"/>
    <n v="0"/>
    <n v="0"/>
    <n v="0"/>
  </r>
  <r>
    <x v="10"/>
    <x v="1"/>
    <n v="4.7"/>
    <x v="2"/>
    <e v="#REF!"/>
    <e v="#REF!"/>
    <e v="#REF!"/>
    <e v="#REF!"/>
    <e v="#REF!"/>
  </r>
  <r>
    <x v="10"/>
    <x v="1"/>
    <n v="4.7"/>
    <x v="3"/>
    <e v="#REF!"/>
    <e v="#REF!"/>
    <e v="#REF!"/>
    <e v="#REF!"/>
    <e v="#REF!"/>
  </r>
  <r>
    <x v="10"/>
    <x v="1"/>
    <n v="4.7"/>
    <x v="4"/>
    <e v="#REF!"/>
    <e v="#REF!"/>
    <e v="#REF!"/>
    <e v="#REF!"/>
    <e v="#REF!"/>
  </r>
  <r>
    <x v="10"/>
    <x v="1"/>
    <n v="4.7"/>
    <x v="5"/>
    <e v="#REF!"/>
    <e v="#REF!"/>
    <e v="#REF!"/>
    <e v="#REF!"/>
    <n v="0"/>
  </r>
  <r>
    <x v="11"/>
    <x v="4"/>
    <n v="17.3"/>
    <x v="0"/>
    <e v="#REF!"/>
    <e v="#REF!"/>
    <e v="#REF!"/>
    <e v="#REF!"/>
    <n v="0"/>
  </r>
  <r>
    <x v="11"/>
    <x v="4"/>
    <n v="17.3"/>
    <x v="1"/>
    <n v="0"/>
    <n v="0"/>
    <n v="0"/>
    <n v="0"/>
    <n v="0"/>
  </r>
  <r>
    <x v="11"/>
    <x v="4"/>
    <n v="17.3"/>
    <x v="2"/>
    <e v="#REF!"/>
    <e v="#REF!"/>
    <e v="#REF!"/>
    <e v="#REF!"/>
    <e v="#REF!"/>
  </r>
  <r>
    <x v="11"/>
    <x v="4"/>
    <n v="17.3"/>
    <x v="3"/>
    <e v="#REF!"/>
    <e v="#REF!"/>
    <e v="#REF!"/>
    <e v="#REF!"/>
    <e v="#REF!"/>
  </r>
  <r>
    <x v="11"/>
    <x v="4"/>
    <n v="17.3"/>
    <x v="4"/>
    <e v="#REF!"/>
    <e v="#REF!"/>
    <e v="#REF!"/>
    <e v="#REF!"/>
    <e v="#REF!"/>
  </r>
  <r>
    <x v="11"/>
    <x v="4"/>
    <n v="17.3"/>
    <x v="5"/>
    <e v="#REF!"/>
    <e v="#REF!"/>
    <e v="#REF!"/>
    <e v="#REF!"/>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35">
  <location ref="A3:N10" firstHeaderRow="1" firstDataRow="2" firstDataCol="1" rowPageCount="1" colPageCount="1"/>
  <pivotFields count="9">
    <pivotField axis="axisCol" showAll="0">
      <items count="13">
        <item x="0"/>
        <item x="1"/>
        <item x="2"/>
        <item x="3"/>
        <item x="4"/>
        <item x="5"/>
        <item x="6"/>
        <item x="7"/>
        <item x="8"/>
        <item x="9"/>
        <item x="10"/>
        <item x="11"/>
        <item t="default"/>
      </items>
    </pivotField>
    <pivotField axis="axisRow" showAll="0">
      <items count="9">
        <item m="1" x="5"/>
        <item m="1" x="6"/>
        <item m="1" x="7"/>
        <item x="0"/>
        <item x="1"/>
        <item x="2"/>
        <item x="3"/>
        <item x="4"/>
        <item t="default"/>
      </items>
    </pivotField>
    <pivotField showAll="0"/>
    <pivotField axis="axisPage" multipleItemSelectionAllowed="1" showAll="0">
      <items count="9">
        <item h="1" x="0"/>
        <item x="1"/>
        <item x="2"/>
        <item x="6"/>
        <item x="7"/>
        <item x="3"/>
        <item x="4"/>
        <item h="1" x="5"/>
        <item t="default"/>
      </items>
    </pivotField>
    <pivotField showAll="0"/>
    <pivotField showAll="0"/>
    <pivotField showAll="0"/>
    <pivotField showAll="0"/>
    <pivotField dataField="1" showAll="0"/>
  </pivotFields>
  <rowFields count="1">
    <field x="1"/>
  </rowFields>
  <rowItems count="6">
    <i>
      <x v="3"/>
    </i>
    <i>
      <x v="4"/>
    </i>
    <i>
      <x v="5"/>
    </i>
    <i>
      <x v="6"/>
    </i>
    <i>
      <x v="7"/>
    </i>
    <i t="grand">
      <x/>
    </i>
  </rowItems>
  <colFields count="1">
    <field x="0"/>
  </colFields>
  <colItems count="13">
    <i>
      <x/>
    </i>
    <i>
      <x v="1"/>
    </i>
    <i>
      <x v="2"/>
    </i>
    <i>
      <x v="3"/>
    </i>
    <i>
      <x v="4"/>
    </i>
    <i>
      <x v="5"/>
    </i>
    <i>
      <x v="6"/>
    </i>
    <i>
      <x v="7"/>
    </i>
    <i>
      <x v="8"/>
    </i>
    <i>
      <x v="9"/>
    </i>
    <i>
      <x v="10"/>
    </i>
    <i>
      <x v="11"/>
    </i>
    <i t="grand">
      <x/>
    </i>
  </colItems>
  <pageFields count="1">
    <pageField fld="3" hier="-1"/>
  </pageFields>
  <dataFields count="1">
    <dataField name="Sum of CupPts" fld="8" baseField="1" baseItem="0"/>
  </dataFields>
  <chartFormats count="12">
    <chartFormat chart="19" format="25" series="1">
      <pivotArea type="data" outline="0" fieldPosition="0">
        <references count="2">
          <reference field="4294967294" count="1" selected="0">
            <x v="0"/>
          </reference>
          <reference field="0" count="1" selected="0">
            <x v="0"/>
          </reference>
        </references>
      </pivotArea>
    </chartFormat>
    <chartFormat chart="19" format="26" series="1">
      <pivotArea type="data" outline="0" fieldPosition="0">
        <references count="2">
          <reference field="4294967294" count="1" selected="0">
            <x v="0"/>
          </reference>
          <reference field="0" count="1" selected="0">
            <x v="1"/>
          </reference>
        </references>
      </pivotArea>
    </chartFormat>
    <chartFormat chart="19" format="27" series="1">
      <pivotArea type="data" outline="0" fieldPosition="0">
        <references count="2">
          <reference field="4294967294" count="1" selected="0">
            <x v="0"/>
          </reference>
          <reference field="0" count="1" selected="0">
            <x v="2"/>
          </reference>
        </references>
      </pivotArea>
    </chartFormat>
    <chartFormat chart="19" format="28" series="1">
      <pivotArea type="data" outline="0" fieldPosition="0">
        <references count="2">
          <reference field="4294967294" count="1" selected="0">
            <x v="0"/>
          </reference>
          <reference field="0" count="1" selected="0">
            <x v="3"/>
          </reference>
        </references>
      </pivotArea>
    </chartFormat>
    <chartFormat chart="19" format="29" series="1">
      <pivotArea type="data" outline="0" fieldPosition="0">
        <references count="2">
          <reference field="4294967294" count="1" selected="0">
            <x v="0"/>
          </reference>
          <reference field="0" count="1" selected="0">
            <x v="4"/>
          </reference>
        </references>
      </pivotArea>
    </chartFormat>
    <chartFormat chart="19" format="30" series="1">
      <pivotArea type="data" outline="0" fieldPosition="0">
        <references count="2">
          <reference field="4294967294" count="1" selected="0">
            <x v="0"/>
          </reference>
          <reference field="0" count="1" selected="0">
            <x v="5"/>
          </reference>
        </references>
      </pivotArea>
    </chartFormat>
    <chartFormat chart="19" format="31" series="1">
      <pivotArea type="data" outline="0" fieldPosition="0">
        <references count="2">
          <reference field="4294967294" count="1" selected="0">
            <x v="0"/>
          </reference>
          <reference field="0" count="1" selected="0">
            <x v="6"/>
          </reference>
        </references>
      </pivotArea>
    </chartFormat>
    <chartFormat chart="19" format="32" series="1">
      <pivotArea type="data" outline="0" fieldPosition="0">
        <references count="2">
          <reference field="4294967294" count="1" selected="0">
            <x v="0"/>
          </reference>
          <reference field="0" count="1" selected="0">
            <x v="7"/>
          </reference>
        </references>
      </pivotArea>
    </chartFormat>
    <chartFormat chart="19" format="33" series="1">
      <pivotArea type="data" outline="0" fieldPosition="0">
        <references count="2">
          <reference field="4294967294" count="1" selected="0">
            <x v="0"/>
          </reference>
          <reference field="0" count="1" selected="0">
            <x v="8"/>
          </reference>
        </references>
      </pivotArea>
    </chartFormat>
    <chartFormat chart="19" format="34" series="1">
      <pivotArea type="data" outline="0" fieldPosition="0">
        <references count="2">
          <reference field="4294967294" count="1" selected="0">
            <x v="0"/>
          </reference>
          <reference field="0" count="1" selected="0">
            <x v="9"/>
          </reference>
        </references>
      </pivotArea>
    </chartFormat>
    <chartFormat chart="19" format="35" series="1">
      <pivotArea type="data" outline="0" fieldPosition="0">
        <references count="2">
          <reference field="4294967294" count="1" selected="0">
            <x v="0"/>
          </reference>
          <reference field="0" count="1" selected="0">
            <x v="10"/>
          </reference>
        </references>
      </pivotArea>
    </chartFormat>
    <chartFormat chart="19" format="36" series="1">
      <pivotArea type="data" outline="0" fieldPosition="0">
        <references count="2">
          <reference field="4294967294" count="1" selected="0">
            <x v="0"/>
          </reference>
          <reference field="0" count="1" selected="0">
            <x v="1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1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44">
  <location ref="A4:E5" firstHeaderRow="0" firstDataRow="1" firstDataCol="1" rowPageCount="2" colPageCount="1"/>
  <pivotFields count="9">
    <pivotField axis="axisRow" multipleItemSelectionAllowed="1" showAll="0">
      <items count="13">
        <item x="0"/>
        <item x="1"/>
        <item x="2"/>
        <item x="3"/>
        <item x="4"/>
        <item x="5"/>
        <item x="6"/>
        <item x="7"/>
        <item x="8"/>
        <item x="9"/>
        <item x="10"/>
        <item x="11"/>
        <item t="default"/>
      </items>
    </pivotField>
    <pivotField axis="axisPage" multipleItemSelectionAllowed="1" showAll="0">
      <items count="9">
        <item m="1" x="5"/>
        <item h="1" m="1" x="6"/>
        <item h="1" m="1" x="7"/>
        <item h="1" x="0"/>
        <item h="1" x="1"/>
        <item h="1" x="2"/>
        <item h="1" x="3"/>
        <item h="1" x="4"/>
        <item t="default"/>
      </items>
    </pivotField>
    <pivotField showAll="0"/>
    <pivotField axis="axisPage" multipleItemSelectionAllowed="1" showAll="0">
      <items count="9">
        <item x="0"/>
        <item x="1"/>
        <item x="2"/>
        <item h="1" x="6"/>
        <item h="1" x="7"/>
        <item x="3"/>
        <item x="4"/>
        <item x="5"/>
        <item t="default"/>
      </items>
    </pivotField>
    <pivotField dataField="1" showAll="0"/>
    <pivotField dataField="1" showAll="0"/>
    <pivotField dataField="1" showAll="0"/>
    <pivotField dataField="1" showAll="0"/>
    <pivotField showAll="0"/>
  </pivotFields>
  <rowFields count="1">
    <field x="0"/>
  </rowFields>
  <rowItems count="1">
    <i t="grand">
      <x/>
    </i>
  </rowItems>
  <colFields count="1">
    <field x="-2"/>
  </colFields>
  <colItems count="4">
    <i>
      <x/>
    </i>
    <i i="1">
      <x v="1"/>
    </i>
    <i i="2">
      <x v="2"/>
    </i>
    <i i="3">
      <x v="3"/>
    </i>
  </colItems>
  <pageFields count="2">
    <pageField fld="3" hier="-1"/>
    <pageField fld="1" hier="-1"/>
  </pageFields>
  <dataFields count="4">
    <dataField name="AveGs" fld="4" subtotal="average" baseField="0" baseItem="0" numFmtId="164"/>
    <dataField name="TotGs:Par" fld="5" baseField="0" baseItem="0"/>
    <dataField name="AveNt" fld="6" subtotal="average" baseField="0" baseItem="0" numFmtId="164"/>
    <dataField name="TotNt:Par" fld="7" baseField="0" baseItem="0"/>
  </dataFields>
  <chartFormats count="12">
    <chartFormat chart="14" format="10" series="1">
      <pivotArea type="data" outline="0" fieldPosition="0">
        <references count="1">
          <reference field="4294967294" count="1" selected="0">
            <x v="0"/>
          </reference>
        </references>
      </pivotArea>
    </chartFormat>
    <chartFormat chart="14" format="11" series="1">
      <pivotArea type="data" outline="0" fieldPosition="0">
        <references count="1">
          <reference field="4294967294" count="1" selected="0">
            <x v="1"/>
          </reference>
        </references>
      </pivotArea>
    </chartFormat>
    <chartFormat chart="14" format="12" series="1">
      <pivotArea type="data" outline="0" fieldPosition="0">
        <references count="1">
          <reference field="4294967294" count="1" selected="0">
            <x v="2"/>
          </reference>
        </references>
      </pivotArea>
    </chartFormat>
    <chartFormat chart="14" format="13" series="1">
      <pivotArea type="data" outline="0" fieldPosition="0">
        <references count="1">
          <reference field="4294967294" count="1" selected="0">
            <x v="3"/>
          </reference>
        </references>
      </pivotArea>
    </chartFormat>
    <chartFormat chart="17" format="20" series="1">
      <pivotArea type="data" outline="0" fieldPosition="0">
        <references count="1">
          <reference field="4294967294" count="1" selected="0">
            <x v="0"/>
          </reference>
        </references>
      </pivotArea>
    </chartFormat>
    <chartFormat chart="17" format="21" series="1">
      <pivotArea type="data" outline="0" fieldPosition="0">
        <references count="1">
          <reference field="4294967294" count="1" selected="0">
            <x v="1"/>
          </reference>
        </references>
      </pivotArea>
    </chartFormat>
    <chartFormat chart="17" format="22" series="1">
      <pivotArea type="data" outline="0" fieldPosition="0">
        <references count="1">
          <reference field="4294967294" count="1" selected="0">
            <x v="2"/>
          </reference>
        </references>
      </pivotArea>
    </chartFormat>
    <chartFormat chart="17" format="23" series="1">
      <pivotArea type="data" outline="0" fieldPosition="0">
        <references count="1">
          <reference field="4294967294" count="1" selected="0">
            <x v="3"/>
          </reference>
        </references>
      </pivotArea>
    </chartFormat>
    <chartFormat chart="20" format="30" series="1">
      <pivotArea type="data" outline="0" fieldPosition="0">
        <references count="1">
          <reference field="4294967294" count="1" selected="0">
            <x v="0"/>
          </reference>
        </references>
      </pivotArea>
    </chartFormat>
    <chartFormat chart="20" format="31" series="1">
      <pivotArea type="data" outline="0" fieldPosition="0">
        <references count="1">
          <reference field="4294967294" count="1" selected="0">
            <x v="1"/>
          </reference>
        </references>
      </pivotArea>
    </chartFormat>
    <chartFormat chart="20" format="32" series="1">
      <pivotArea type="data" outline="0" fieldPosition="0">
        <references count="1">
          <reference field="4294967294" count="1" selected="0">
            <x v="2"/>
          </reference>
        </references>
      </pivotArea>
    </chartFormat>
    <chartFormat chart="20" format="33"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1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52">
  <location ref="A4:E5" firstHeaderRow="0" firstDataRow="1" firstDataCol="1" rowPageCount="2" colPageCount="1"/>
  <pivotFields count="9">
    <pivotField axis="axisRow" multipleItemSelectionAllowed="1" showAll="0">
      <items count="13">
        <item x="0"/>
        <item x="1"/>
        <item x="2"/>
        <item x="3"/>
        <item x="4"/>
        <item x="5"/>
        <item x="6"/>
        <item x="7"/>
        <item x="8"/>
        <item x="9"/>
        <item x="10"/>
        <item x="11"/>
        <item t="default"/>
      </items>
    </pivotField>
    <pivotField axis="axisPage" multipleItemSelectionAllowed="1" showAll="0">
      <items count="9">
        <item h="1" m="1" x="5"/>
        <item m="1" x="6"/>
        <item h="1" m="1" x="7"/>
        <item h="1" x="0"/>
        <item h="1" x="1"/>
        <item h="1" x="2"/>
        <item h="1" x="3"/>
        <item h="1" x="4"/>
        <item t="default"/>
      </items>
    </pivotField>
    <pivotField showAll="0"/>
    <pivotField axis="axisPage" multipleItemSelectionAllowed="1" showAll="0">
      <items count="9">
        <item x="0"/>
        <item x="1"/>
        <item x="2"/>
        <item h="1" x="6"/>
        <item h="1" x="7"/>
        <item x="3"/>
        <item x="4"/>
        <item x="5"/>
        <item t="default"/>
      </items>
    </pivotField>
    <pivotField dataField="1" showAll="0"/>
    <pivotField dataField="1" showAll="0"/>
    <pivotField dataField="1" showAll="0"/>
    <pivotField dataField="1" showAll="0"/>
    <pivotField showAll="0"/>
  </pivotFields>
  <rowFields count="1">
    <field x="0"/>
  </rowFields>
  <rowItems count="1">
    <i t="grand">
      <x/>
    </i>
  </rowItems>
  <colFields count="1">
    <field x="-2"/>
  </colFields>
  <colItems count="4">
    <i>
      <x/>
    </i>
    <i i="1">
      <x v="1"/>
    </i>
    <i i="2">
      <x v="2"/>
    </i>
    <i i="3">
      <x v="3"/>
    </i>
  </colItems>
  <pageFields count="2">
    <pageField fld="3" hier="-1"/>
    <pageField fld="1" hier="-1"/>
  </pageFields>
  <dataFields count="4">
    <dataField name="AveGs" fld="4" subtotal="average" baseField="0" baseItem="0" numFmtId="164"/>
    <dataField name="TotGs:Par" fld="5" baseField="0" baseItem="0"/>
    <dataField name="AveNt" fld="6" subtotal="average" baseField="0" baseItem="0" numFmtId="164"/>
    <dataField name="TotNt:Par" fld="7" baseField="0" baseItem="0"/>
  </dataFields>
  <chartFormats count="16">
    <chartFormat chart="14" format="10" series="1">
      <pivotArea type="data" outline="0" fieldPosition="0">
        <references count="1">
          <reference field="4294967294" count="1" selected="0">
            <x v="0"/>
          </reference>
        </references>
      </pivotArea>
    </chartFormat>
    <chartFormat chart="14" format="11" series="1">
      <pivotArea type="data" outline="0" fieldPosition="0">
        <references count="1">
          <reference field="4294967294" count="1" selected="0">
            <x v="1"/>
          </reference>
        </references>
      </pivotArea>
    </chartFormat>
    <chartFormat chart="14" format="12" series="1">
      <pivotArea type="data" outline="0" fieldPosition="0">
        <references count="1">
          <reference field="4294967294" count="1" selected="0">
            <x v="2"/>
          </reference>
        </references>
      </pivotArea>
    </chartFormat>
    <chartFormat chart="14" format="13" series="1">
      <pivotArea type="data" outline="0" fieldPosition="0">
        <references count="1">
          <reference field="4294967294" count="1" selected="0">
            <x v="3"/>
          </reference>
        </references>
      </pivotArea>
    </chartFormat>
    <chartFormat chart="17" format="20" series="1">
      <pivotArea type="data" outline="0" fieldPosition="0">
        <references count="1">
          <reference field="4294967294" count="1" selected="0">
            <x v="0"/>
          </reference>
        </references>
      </pivotArea>
    </chartFormat>
    <chartFormat chart="17" format="21" series="1">
      <pivotArea type="data" outline="0" fieldPosition="0">
        <references count="1">
          <reference field="4294967294" count="1" selected="0">
            <x v="1"/>
          </reference>
        </references>
      </pivotArea>
    </chartFormat>
    <chartFormat chart="17" format="22" series="1">
      <pivotArea type="data" outline="0" fieldPosition="0">
        <references count="1">
          <reference field="4294967294" count="1" selected="0">
            <x v="2"/>
          </reference>
        </references>
      </pivotArea>
    </chartFormat>
    <chartFormat chart="17" format="23" series="1">
      <pivotArea type="data" outline="0" fieldPosition="0">
        <references count="1">
          <reference field="4294967294" count="1" selected="0">
            <x v="3"/>
          </reference>
        </references>
      </pivotArea>
    </chartFormat>
    <chartFormat chart="20" format="30" series="1">
      <pivotArea type="data" outline="0" fieldPosition="0">
        <references count="1">
          <reference field="4294967294" count="1" selected="0">
            <x v="0"/>
          </reference>
        </references>
      </pivotArea>
    </chartFormat>
    <chartFormat chart="20" format="31" series="1">
      <pivotArea type="data" outline="0" fieldPosition="0">
        <references count="1">
          <reference field="4294967294" count="1" selected="0">
            <x v="1"/>
          </reference>
        </references>
      </pivotArea>
    </chartFormat>
    <chartFormat chart="20" format="32" series="1">
      <pivotArea type="data" outline="0" fieldPosition="0">
        <references count="1">
          <reference field="4294967294" count="1" selected="0">
            <x v="2"/>
          </reference>
        </references>
      </pivotArea>
    </chartFormat>
    <chartFormat chart="20" format="33" series="1">
      <pivotArea type="data" outline="0" fieldPosition="0">
        <references count="1">
          <reference field="4294967294" count="1" selected="0">
            <x v="3"/>
          </reference>
        </references>
      </pivotArea>
    </chartFormat>
    <chartFormat chart="39" format="10" series="1">
      <pivotArea type="data" outline="0" fieldPosition="0">
        <references count="1">
          <reference field="4294967294" count="1" selected="0">
            <x v="0"/>
          </reference>
        </references>
      </pivotArea>
    </chartFormat>
    <chartFormat chart="39" format="11" series="1">
      <pivotArea type="data" outline="0" fieldPosition="0">
        <references count="1">
          <reference field="4294967294" count="1" selected="0">
            <x v="1"/>
          </reference>
        </references>
      </pivotArea>
    </chartFormat>
    <chartFormat chart="39" format="12" series="1">
      <pivotArea type="data" outline="0" fieldPosition="0">
        <references count="1">
          <reference field="4294967294" count="1" selected="0">
            <x v="2"/>
          </reference>
        </references>
      </pivotArea>
    </chartFormat>
    <chartFormat chart="39" format="13"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2" cacheId="1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49">
  <location ref="A4:E5" firstHeaderRow="0" firstDataRow="1" firstDataCol="1" rowPageCount="2" colPageCount="1"/>
  <pivotFields count="9">
    <pivotField axis="axisRow" multipleItemSelectionAllowed="1" showAll="0">
      <items count="13">
        <item x="0"/>
        <item x="1"/>
        <item x="2"/>
        <item x="3"/>
        <item x="4"/>
        <item x="5"/>
        <item x="6"/>
        <item x="7"/>
        <item x="8"/>
        <item x="9"/>
        <item x="10"/>
        <item x="11"/>
        <item t="default"/>
      </items>
    </pivotField>
    <pivotField axis="axisPage" multipleItemSelectionAllowed="1" showAll="0">
      <items count="9">
        <item h="1" m="1" x="5"/>
        <item h="1" m="1" x="6"/>
        <item m="1" x="7"/>
        <item h="1" x="0"/>
        <item h="1" x="1"/>
        <item h="1" x="2"/>
        <item h="1" x="3"/>
        <item h="1" x="4"/>
        <item t="default"/>
      </items>
    </pivotField>
    <pivotField showAll="0"/>
    <pivotField axis="axisPage" multipleItemSelectionAllowed="1" showAll="0">
      <items count="9">
        <item x="0"/>
        <item x="1"/>
        <item x="2"/>
        <item h="1" x="6"/>
        <item h="1" x="7"/>
        <item x="3"/>
        <item x="4"/>
        <item x="5"/>
        <item t="default"/>
      </items>
    </pivotField>
    <pivotField dataField="1" showAll="0"/>
    <pivotField dataField="1" showAll="0"/>
    <pivotField dataField="1" showAll="0"/>
    <pivotField dataField="1" showAll="0"/>
    <pivotField showAll="0"/>
  </pivotFields>
  <rowFields count="1">
    <field x="0"/>
  </rowFields>
  <rowItems count="1">
    <i t="grand">
      <x/>
    </i>
  </rowItems>
  <colFields count="1">
    <field x="-2"/>
  </colFields>
  <colItems count="4">
    <i>
      <x/>
    </i>
    <i i="1">
      <x v="1"/>
    </i>
    <i i="2">
      <x v="2"/>
    </i>
    <i i="3">
      <x v="3"/>
    </i>
  </colItems>
  <pageFields count="2">
    <pageField fld="3" hier="-1"/>
    <pageField fld="1" hier="-1"/>
  </pageFields>
  <dataFields count="4">
    <dataField name="AveGs" fld="4" subtotal="average" baseField="0" baseItem="0" numFmtId="164"/>
    <dataField name="TotGs:Par" fld="5" baseField="0" baseItem="0"/>
    <dataField name="AveNt" fld="6" subtotal="average" baseField="0" baseItem="0" numFmtId="164"/>
    <dataField name="TotNt:Par" fld="7" baseField="0" baseItem="0"/>
  </dataFields>
  <chartFormats count="16">
    <chartFormat chart="14" format="10" series="1">
      <pivotArea type="data" outline="0" fieldPosition="0">
        <references count="1">
          <reference field="4294967294" count="1" selected="0">
            <x v="0"/>
          </reference>
        </references>
      </pivotArea>
    </chartFormat>
    <chartFormat chart="14" format="11" series="1">
      <pivotArea type="data" outline="0" fieldPosition="0">
        <references count="1">
          <reference field="4294967294" count="1" selected="0">
            <x v="1"/>
          </reference>
        </references>
      </pivotArea>
    </chartFormat>
    <chartFormat chart="14" format="12" series="1">
      <pivotArea type="data" outline="0" fieldPosition="0">
        <references count="1">
          <reference field="4294967294" count="1" selected="0">
            <x v="2"/>
          </reference>
        </references>
      </pivotArea>
    </chartFormat>
    <chartFormat chart="14" format="13" series="1">
      <pivotArea type="data" outline="0" fieldPosition="0">
        <references count="1">
          <reference field="4294967294" count="1" selected="0">
            <x v="3"/>
          </reference>
        </references>
      </pivotArea>
    </chartFormat>
    <chartFormat chart="17" format="20" series="1">
      <pivotArea type="data" outline="0" fieldPosition="0">
        <references count="1">
          <reference field="4294967294" count="1" selected="0">
            <x v="0"/>
          </reference>
        </references>
      </pivotArea>
    </chartFormat>
    <chartFormat chart="17" format="21" series="1">
      <pivotArea type="data" outline="0" fieldPosition="0">
        <references count="1">
          <reference field="4294967294" count="1" selected="0">
            <x v="1"/>
          </reference>
        </references>
      </pivotArea>
    </chartFormat>
    <chartFormat chart="17" format="22" series="1">
      <pivotArea type="data" outline="0" fieldPosition="0">
        <references count="1">
          <reference field="4294967294" count="1" selected="0">
            <x v="2"/>
          </reference>
        </references>
      </pivotArea>
    </chartFormat>
    <chartFormat chart="17" format="23" series="1">
      <pivotArea type="data" outline="0" fieldPosition="0">
        <references count="1">
          <reference field="4294967294" count="1" selected="0">
            <x v="3"/>
          </reference>
        </references>
      </pivotArea>
    </chartFormat>
    <chartFormat chart="20" format="30" series="1">
      <pivotArea type="data" outline="0" fieldPosition="0">
        <references count="1">
          <reference field="4294967294" count="1" selected="0">
            <x v="0"/>
          </reference>
        </references>
      </pivotArea>
    </chartFormat>
    <chartFormat chart="20" format="31" series="1">
      <pivotArea type="data" outline="0" fieldPosition="0">
        <references count="1">
          <reference field="4294967294" count="1" selected="0">
            <x v="1"/>
          </reference>
        </references>
      </pivotArea>
    </chartFormat>
    <chartFormat chart="20" format="32" series="1">
      <pivotArea type="data" outline="0" fieldPosition="0">
        <references count="1">
          <reference field="4294967294" count="1" selected="0">
            <x v="2"/>
          </reference>
        </references>
      </pivotArea>
    </chartFormat>
    <chartFormat chart="20" format="33" series="1">
      <pivotArea type="data" outline="0" fieldPosition="0">
        <references count="1">
          <reference field="4294967294" count="1" selected="0">
            <x v="3"/>
          </reference>
        </references>
      </pivotArea>
    </chartFormat>
    <chartFormat chart="37" format="10" series="1">
      <pivotArea type="data" outline="0" fieldPosition="0">
        <references count="1">
          <reference field="4294967294" count="1" selected="0">
            <x v="0"/>
          </reference>
        </references>
      </pivotArea>
    </chartFormat>
    <chartFormat chart="37" format="11" series="1">
      <pivotArea type="data" outline="0" fieldPosition="0">
        <references count="1">
          <reference field="4294967294" count="1" selected="0">
            <x v="1"/>
          </reference>
        </references>
      </pivotArea>
    </chartFormat>
    <chartFormat chart="37" format="12" series="1">
      <pivotArea type="data" outline="0" fieldPosition="0">
        <references count="1">
          <reference field="4294967294" count="1" selected="0">
            <x v="2"/>
          </reference>
        </references>
      </pivotArea>
    </chartFormat>
    <chartFormat chart="37" format="13"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3" name="Table3" displayName="Table3" ref="A1:A6" totalsRowShown="0" headerRowDxfId="13" dataDxfId="12">
  <autoFilter ref="A1:A6"/>
  <tableColumns count="1">
    <tableColumn id="2" name="RULES" dataDxfId="11"/>
  </tableColumns>
  <tableStyleInfo name="TableStyleMedium2" showFirstColumn="0" showLastColumn="0" showRowStripes="1" showColumnStripes="0"/>
</table>
</file>

<file path=xl/tables/table2.xml><?xml version="1.0" encoding="utf-8"?>
<table xmlns="http://schemas.openxmlformats.org/spreadsheetml/2006/main" id="1" name="Table1" displayName="Table1" ref="A1:I97" totalsRowShown="0" headerRowDxfId="10" dataDxfId="9">
  <autoFilter ref="A1:I97">
    <filterColumn colId="3">
      <filters>
        <filter val="1"/>
        <filter val="2"/>
        <filter val="3"/>
        <filter val="6"/>
        <filter val="7"/>
        <filter val="8"/>
      </filters>
    </filterColumn>
  </autoFilter>
  <sortState ref="A2:I97">
    <sortCondition ref="A1:A97"/>
  </sortState>
  <tableColumns count="9">
    <tableColumn id="1" name="Player" dataDxfId="8"/>
    <tableColumn id="2" name="Team" dataDxfId="7">
      <calculatedColumnFormula>VLOOKUP(A2,#REF!,2,0)</calculatedColumnFormula>
    </tableColumn>
    <tableColumn id="8" name="Index" dataDxfId="6">
      <calculatedColumnFormula>VLOOKUP(Table1[[#This Row],[Player]],#REF!,3,0)</calculatedColumnFormula>
    </tableColumn>
    <tableColumn id="3" name="Round" dataDxfId="5"/>
    <tableColumn id="4" name="Gross" dataDxfId="4">
      <calculatedColumnFormula>VLOOKUP(Table1[[#This Row],[Player]],#REF!,22,0)</calculatedColumnFormula>
    </tableColumn>
    <tableColumn id="10" name="Gs2PAR" dataDxfId="3">
      <calculatedColumnFormula>IF(Table1[[#This Row],[Gross]]&gt;0,Table1[[#This Row],[Gross]]-72,0)</calculatedColumnFormula>
    </tableColumn>
    <tableColumn id="5" name="Net" dataDxfId="2">
      <calculatedColumnFormula>IF(Table1[[#This Row],[Gross]]&gt;0,Table1[[#This Row],[Gross]]-Table1[[#This Row],[Index]],0)</calculatedColumnFormula>
    </tableColumn>
    <tableColumn id="6" name="Nt2PAR" dataDxfId="1">
      <calculatedColumnFormula>IF(Table1[[#This Row],[Net]]&gt;0,Table1[[#This Row],[Net]]-72,0)</calculatedColumnFormula>
    </tableColumn>
    <tableColumn id="7" name="CupP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ivotTable" Target="../pivotTables/pivotTable4.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ivotTable" Target="../pivotTables/pivotTable2.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7"/>
  <sheetViews>
    <sheetView view="pageBreakPreview" topLeftCell="A31" zoomScale="70" zoomScaleNormal="70" zoomScaleSheetLayoutView="70" workbookViewId="0">
      <selection activeCell="P75" sqref="P75"/>
    </sheetView>
  </sheetViews>
  <sheetFormatPr defaultRowHeight="15" x14ac:dyDescent="0.25"/>
  <cols>
    <col min="1" max="1" width="2.5703125" customWidth="1"/>
    <col min="2" max="2" width="2.7109375" customWidth="1"/>
    <col min="13" max="13" width="2.5703125" customWidth="1"/>
  </cols>
  <sheetData>
    <row r="1" spans="2:13" ht="15.75" thickBot="1" x14ac:dyDescent="0.3"/>
    <row r="2" spans="2:13" x14ac:dyDescent="0.25">
      <c r="B2" s="21"/>
      <c r="C2" s="22"/>
      <c r="D2" s="22"/>
      <c r="E2" s="22"/>
      <c r="F2" s="22"/>
      <c r="G2" s="22"/>
      <c r="H2" s="22"/>
      <c r="I2" s="22"/>
      <c r="J2" s="22"/>
      <c r="K2" s="22"/>
      <c r="L2" s="22"/>
      <c r="M2" s="23"/>
    </row>
    <row r="3" spans="2:13" x14ac:dyDescent="0.25">
      <c r="B3" s="24"/>
      <c r="C3" s="25"/>
      <c r="D3" s="25"/>
      <c r="E3" s="25"/>
      <c r="F3" s="25"/>
      <c r="G3" s="25"/>
      <c r="H3" s="25"/>
      <c r="I3" s="25"/>
      <c r="J3" s="25"/>
      <c r="K3" s="25"/>
      <c r="L3" s="25"/>
      <c r="M3" s="26"/>
    </row>
    <row r="4" spans="2:13" x14ac:dyDescent="0.25">
      <c r="B4" s="24"/>
      <c r="C4" s="25"/>
      <c r="D4" s="25"/>
      <c r="E4" s="25"/>
      <c r="F4" s="25"/>
      <c r="G4" s="25"/>
      <c r="H4" s="25"/>
      <c r="I4" s="25"/>
      <c r="J4" s="25"/>
      <c r="K4" s="25"/>
      <c r="L4" s="25"/>
      <c r="M4" s="26"/>
    </row>
    <row r="5" spans="2:13" x14ac:dyDescent="0.25">
      <c r="B5" s="24"/>
      <c r="C5" s="25"/>
      <c r="D5" s="25"/>
      <c r="E5" s="25"/>
      <c r="F5" s="25"/>
      <c r="G5" s="25"/>
      <c r="H5" s="25"/>
      <c r="I5" s="25"/>
      <c r="J5" s="25"/>
      <c r="K5" s="25"/>
      <c r="L5" s="25"/>
      <c r="M5" s="26"/>
    </row>
    <row r="6" spans="2:13" x14ac:dyDescent="0.25">
      <c r="B6" s="24"/>
      <c r="C6" s="25"/>
      <c r="D6" s="25"/>
      <c r="E6" s="25"/>
      <c r="F6" s="25"/>
      <c r="G6" s="25"/>
      <c r="H6" s="25"/>
      <c r="I6" s="25"/>
      <c r="J6" s="25"/>
      <c r="K6" s="25"/>
      <c r="L6" s="25"/>
      <c r="M6" s="26"/>
    </row>
    <row r="7" spans="2:13" x14ac:dyDescent="0.25">
      <c r="B7" s="24"/>
      <c r="C7" s="25"/>
      <c r="D7" s="25"/>
      <c r="E7" s="25"/>
      <c r="F7" s="25"/>
      <c r="G7" s="25"/>
      <c r="H7" s="25"/>
      <c r="I7" s="25"/>
      <c r="J7" s="25"/>
      <c r="K7" s="25"/>
      <c r="L7" s="25"/>
      <c r="M7" s="26"/>
    </row>
    <row r="8" spans="2:13" x14ac:dyDescent="0.25">
      <c r="B8" s="24"/>
      <c r="C8" s="25"/>
      <c r="D8" s="25"/>
      <c r="E8" s="25"/>
      <c r="F8" s="25"/>
      <c r="G8" s="25"/>
      <c r="H8" s="25"/>
      <c r="I8" s="25"/>
      <c r="J8" s="25"/>
      <c r="K8" s="25"/>
      <c r="L8" s="25"/>
      <c r="M8" s="26"/>
    </row>
    <row r="9" spans="2:13" x14ac:dyDescent="0.25">
      <c r="B9" s="24"/>
      <c r="C9" s="25"/>
      <c r="D9" s="25"/>
      <c r="E9" s="25"/>
      <c r="F9" s="25"/>
      <c r="G9" s="25"/>
      <c r="H9" s="25"/>
      <c r="I9" s="25"/>
      <c r="J9" s="25"/>
      <c r="K9" s="25"/>
      <c r="L9" s="25"/>
      <c r="M9" s="26"/>
    </row>
    <row r="10" spans="2:13" x14ac:dyDescent="0.25">
      <c r="B10" s="24"/>
      <c r="C10" s="25"/>
      <c r="D10" s="25"/>
      <c r="E10" s="25"/>
      <c r="F10" s="25"/>
      <c r="G10" s="25"/>
      <c r="H10" s="25"/>
      <c r="I10" s="25"/>
      <c r="J10" s="25"/>
      <c r="K10" s="25"/>
      <c r="L10" s="25"/>
      <c r="M10" s="26"/>
    </row>
    <row r="11" spans="2:13" x14ac:dyDescent="0.25">
      <c r="B11" s="24"/>
      <c r="C11" s="25"/>
      <c r="D11" s="25"/>
      <c r="E11" s="25"/>
      <c r="F11" s="25"/>
      <c r="G11" s="25"/>
      <c r="H11" s="25"/>
      <c r="I11" s="25"/>
      <c r="J11" s="25"/>
      <c r="K11" s="25"/>
      <c r="L11" s="25"/>
      <c r="M11" s="26"/>
    </row>
    <row r="12" spans="2:13" x14ac:dyDescent="0.25">
      <c r="B12" s="24"/>
      <c r="C12" s="25"/>
      <c r="D12" s="25"/>
      <c r="E12" s="25"/>
      <c r="F12" s="25"/>
      <c r="G12" s="25"/>
      <c r="H12" s="25"/>
      <c r="I12" s="25"/>
      <c r="J12" s="25"/>
      <c r="K12" s="25"/>
      <c r="L12" s="25"/>
      <c r="M12" s="26"/>
    </row>
    <row r="13" spans="2:13" x14ac:dyDescent="0.25">
      <c r="B13" s="24"/>
      <c r="C13" s="25"/>
      <c r="D13" s="25"/>
      <c r="E13" s="25"/>
      <c r="F13" s="25"/>
      <c r="G13" s="25"/>
      <c r="H13" s="25"/>
      <c r="I13" s="25"/>
      <c r="J13" s="25"/>
      <c r="K13" s="25"/>
      <c r="L13" s="25"/>
      <c r="M13" s="26"/>
    </row>
    <row r="14" spans="2:13" x14ac:dyDescent="0.25">
      <c r="B14" s="24"/>
      <c r="C14" s="25"/>
      <c r="D14" s="25"/>
      <c r="E14" s="25"/>
      <c r="F14" s="25"/>
      <c r="G14" s="25"/>
      <c r="H14" s="25"/>
      <c r="I14" s="25"/>
      <c r="J14" s="25"/>
      <c r="K14" s="25"/>
      <c r="L14" s="25"/>
      <c r="M14" s="26"/>
    </row>
    <row r="15" spans="2:13" x14ac:dyDescent="0.25">
      <c r="B15" s="24"/>
      <c r="C15" s="25"/>
      <c r="D15" s="25"/>
      <c r="E15" s="25"/>
      <c r="F15" s="25"/>
      <c r="G15" s="25"/>
      <c r="H15" s="25"/>
      <c r="I15" s="25"/>
      <c r="J15" s="25"/>
      <c r="K15" s="25"/>
      <c r="L15" s="25"/>
      <c r="M15" s="26"/>
    </row>
    <row r="16" spans="2:13" x14ac:dyDescent="0.25">
      <c r="B16" s="24"/>
      <c r="C16" s="25"/>
      <c r="D16" s="25"/>
      <c r="E16" s="25"/>
      <c r="F16" s="25"/>
      <c r="G16" s="25"/>
      <c r="H16" s="25"/>
      <c r="I16" s="25"/>
      <c r="J16" s="25"/>
      <c r="K16" s="25"/>
      <c r="L16" s="25"/>
      <c r="M16" s="26"/>
    </row>
    <row r="17" spans="2:13" x14ac:dyDescent="0.25">
      <c r="B17" s="24"/>
      <c r="C17" s="25"/>
      <c r="D17" s="25"/>
      <c r="E17" s="25"/>
      <c r="F17" s="25"/>
      <c r="G17" s="25"/>
      <c r="H17" s="25"/>
      <c r="I17" s="25"/>
      <c r="J17" s="25"/>
      <c r="K17" s="25"/>
      <c r="L17" s="25"/>
      <c r="M17" s="26"/>
    </row>
    <row r="18" spans="2:13" x14ac:dyDescent="0.25">
      <c r="B18" s="24"/>
      <c r="C18" s="25"/>
      <c r="D18" s="25"/>
      <c r="E18" s="25"/>
      <c r="F18" s="25"/>
      <c r="G18" s="25"/>
      <c r="H18" s="25"/>
      <c r="I18" s="25"/>
      <c r="J18" s="25"/>
      <c r="K18" s="25"/>
      <c r="L18" s="25"/>
      <c r="M18" s="26"/>
    </row>
    <row r="19" spans="2:13" x14ac:dyDescent="0.25">
      <c r="B19" s="24"/>
      <c r="C19" s="25"/>
      <c r="D19" s="25"/>
      <c r="E19" s="25"/>
      <c r="F19" s="25"/>
      <c r="G19" s="25"/>
      <c r="H19" s="25"/>
      <c r="I19" s="25"/>
      <c r="J19" s="25"/>
      <c r="K19" s="25"/>
      <c r="L19" s="25"/>
      <c r="M19" s="26"/>
    </row>
    <row r="20" spans="2:13" x14ac:dyDescent="0.25">
      <c r="B20" s="24"/>
      <c r="C20" s="25"/>
      <c r="D20" s="25"/>
      <c r="E20" s="25"/>
      <c r="F20" s="25"/>
      <c r="G20" s="25"/>
      <c r="H20" s="25"/>
      <c r="I20" s="25"/>
      <c r="J20" s="25"/>
      <c r="K20" s="25"/>
      <c r="L20" s="25"/>
      <c r="M20" s="26"/>
    </row>
    <row r="21" spans="2:13" x14ac:dyDescent="0.25">
      <c r="B21" s="24"/>
      <c r="C21" s="25"/>
      <c r="D21" s="25"/>
      <c r="E21" s="25"/>
      <c r="F21" s="25"/>
      <c r="G21" s="25"/>
      <c r="H21" s="25"/>
      <c r="I21" s="25"/>
      <c r="J21" s="25"/>
      <c r="K21" s="25"/>
      <c r="L21" s="25"/>
      <c r="M21" s="26"/>
    </row>
    <row r="22" spans="2:13" x14ac:dyDescent="0.25">
      <c r="B22" s="24"/>
      <c r="C22" s="25"/>
      <c r="D22" s="25"/>
      <c r="E22" s="25"/>
      <c r="F22" s="25"/>
      <c r="G22" s="25"/>
      <c r="H22" s="25"/>
      <c r="I22" s="25"/>
      <c r="J22" s="25"/>
      <c r="K22" s="25"/>
      <c r="L22" s="25"/>
      <c r="M22" s="26"/>
    </row>
    <row r="23" spans="2:13" x14ac:dyDescent="0.25">
      <c r="B23" s="24"/>
      <c r="C23" s="25"/>
      <c r="D23" s="25"/>
      <c r="E23" s="25"/>
      <c r="F23" s="25"/>
      <c r="G23" s="25"/>
      <c r="H23" s="25"/>
      <c r="I23" s="25"/>
      <c r="J23" s="25"/>
      <c r="K23" s="25"/>
      <c r="L23" s="25"/>
      <c r="M23" s="26"/>
    </row>
    <row r="24" spans="2:13" x14ac:dyDescent="0.25">
      <c r="B24" s="24"/>
      <c r="C24" s="25"/>
      <c r="D24" s="25"/>
      <c r="E24" s="25"/>
      <c r="F24" s="25"/>
      <c r="G24" s="25"/>
      <c r="H24" s="25"/>
      <c r="I24" s="25"/>
      <c r="J24" s="25"/>
      <c r="K24" s="25"/>
      <c r="L24" s="25"/>
      <c r="M24" s="26"/>
    </row>
    <row r="25" spans="2:13" x14ac:dyDescent="0.25">
      <c r="B25" s="24"/>
      <c r="C25" s="25"/>
      <c r="D25" s="25"/>
      <c r="E25" s="25"/>
      <c r="F25" s="25"/>
      <c r="G25" s="25"/>
      <c r="H25" s="25"/>
      <c r="I25" s="25"/>
      <c r="J25" s="25"/>
      <c r="K25" s="25"/>
      <c r="L25" s="25"/>
      <c r="M25" s="26"/>
    </row>
    <row r="26" spans="2:13" x14ac:dyDescent="0.25">
      <c r="B26" s="24"/>
      <c r="C26" s="25"/>
      <c r="D26" s="25"/>
      <c r="E26" s="25"/>
      <c r="F26" s="25"/>
      <c r="G26" s="25"/>
      <c r="H26" s="25"/>
      <c r="I26" s="25"/>
      <c r="J26" s="25"/>
      <c r="K26" s="25"/>
      <c r="L26" s="25"/>
      <c r="M26" s="26"/>
    </row>
    <row r="27" spans="2:13" x14ac:dyDescent="0.25">
      <c r="B27" s="24"/>
      <c r="C27" s="25"/>
      <c r="D27" s="25"/>
      <c r="E27" s="25"/>
      <c r="F27" s="25"/>
      <c r="G27" s="25"/>
      <c r="H27" s="25"/>
      <c r="I27" s="25"/>
      <c r="J27" s="25"/>
      <c r="K27" s="25"/>
      <c r="L27" s="25"/>
      <c r="M27" s="26"/>
    </row>
    <row r="28" spans="2:13" x14ac:dyDescent="0.25">
      <c r="B28" s="24"/>
      <c r="C28" s="25"/>
      <c r="D28" s="25"/>
      <c r="E28" s="25"/>
      <c r="F28" s="25"/>
      <c r="G28" s="25"/>
      <c r="H28" s="25"/>
      <c r="I28" s="25"/>
      <c r="J28" s="25"/>
      <c r="K28" s="25"/>
      <c r="L28" s="25"/>
      <c r="M28" s="26"/>
    </row>
    <row r="29" spans="2:13" x14ac:dyDescent="0.25">
      <c r="B29" s="24"/>
      <c r="C29" s="25"/>
      <c r="D29" s="25"/>
      <c r="E29" s="25"/>
      <c r="F29" s="25"/>
      <c r="G29" s="25"/>
      <c r="H29" s="25"/>
      <c r="I29" s="25"/>
      <c r="J29" s="25"/>
      <c r="K29" s="25"/>
      <c r="L29" s="25"/>
      <c r="M29" s="26"/>
    </row>
    <row r="30" spans="2:13" x14ac:dyDescent="0.25">
      <c r="B30" s="24"/>
      <c r="C30" s="25"/>
      <c r="D30" s="25"/>
      <c r="E30" s="25"/>
      <c r="F30" s="25"/>
      <c r="G30" s="25"/>
      <c r="H30" s="25"/>
      <c r="I30" s="25"/>
      <c r="J30" s="25"/>
      <c r="K30" s="25"/>
      <c r="L30" s="25"/>
      <c r="M30" s="26"/>
    </row>
    <row r="31" spans="2:13" x14ac:dyDescent="0.25">
      <c r="B31" s="24"/>
      <c r="C31" s="25"/>
      <c r="D31" s="25"/>
      <c r="E31" s="25"/>
      <c r="F31" s="25"/>
      <c r="G31" s="25"/>
      <c r="H31" s="25"/>
      <c r="I31" s="25"/>
      <c r="J31" s="25"/>
      <c r="K31" s="25"/>
      <c r="L31" s="25"/>
      <c r="M31" s="26"/>
    </row>
    <row r="32" spans="2:13" x14ac:dyDescent="0.25">
      <c r="B32" s="24"/>
      <c r="C32" s="25"/>
      <c r="D32" s="25"/>
      <c r="E32" s="25"/>
      <c r="F32" s="25"/>
      <c r="G32" s="25"/>
      <c r="H32" s="25"/>
      <c r="I32" s="25"/>
      <c r="J32" s="25"/>
      <c r="K32" s="25"/>
      <c r="L32" s="25"/>
      <c r="M32" s="26"/>
    </row>
    <row r="33" spans="2:13" x14ac:dyDescent="0.25">
      <c r="B33" s="24"/>
      <c r="C33" s="25"/>
      <c r="D33" s="25"/>
      <c r="E33" s="25"/>
      <c r="F33" s="25"/>
      <c r="G33" s="25"/>
      <c r="H33" s="25"/>
      <c r="I33" s="25"/>
      <c r="J33" s="25"/>
      <c r="K33" s="25"/>
      <c r="L33" s="25"/>
      <c r="M33" s="26"/>
    </row>
    <row r="34" spans="2:13" x14ac:dyDescent="0.25">
      <c r="B34" s="24"/>
      <c r="C34" s="25"/>
      <c r="D34" s="25"/>
      <c r="E34" s="25"/>
      <c r="F34" s="25"/>
      <c r="G34" s="25"/>
      <c r="H34" s="25"/>
      <c r="I34" s="25"/>
      <c r="J34" s="25"/>
      <c r="K34" s="25"/>
      <c r="L34" s="25"/>
      <c r="M34" s="26"/>
    </row>
    <row r="35" spans="2:13" x14ac:dyDescent="0.25">
      <c r="B35" s="24"/>
      <c r="C35" s="25"/>
      <c r="D35" s="25"/>
      <c r="E35" s="25"/>
      <c r="F35" s="25"/>
      <c r="G35" s="25"/>
      <c r="H35" s="25"/>
      <c r="I35" s="25"/>
      <c r="J35" s="25"/>
      <c r="K35" s="25"/>
      <c r="L35" s="25"/>
      <c r="M35" s="26"/>
    </row>
    <row r="36" spans="2:13" x14ac:dyDescent="0.25">
      <c r="B36" s="24"/>
      <c r="C36" s="25"/>
      <c r="D36" s="25"/>
      <c r="E36" s="25"/>
      <c r="F36" s="25"/>
      <c r="G36" s="25"/>
      <c r="H36" s="25"/>
      <c r="I36" s="25"/>
      <c r="J36" s="25"/>
      <c r="K36" s="25"/>
      <c r="L36" s="25"/>
      <c r="M36" s="26"/>
    </row>
    <row r="37" spans="2:13" x14ac:dyDescent="0.25">
      <c r="B37" s="24"/>
      <c r="C37" s="25"/>
      <c r="D37" s="25"/>
      <c r="E37" s="25"/>
      <c r="F37" s="25"/>
      <c r="G37" s="25"/>
      <c r="H37" s="25"/>
      <c r="I37" s="25"/>
      <c r="J37" s="25"/>
      <c r="K37" s="25"/>
      <c r="L37" s="25"/>
      <c r="M37" s="26"/>
    </row>
    <row r="38" spans="2:13" x14ac:dyDescent="0.25">
      <c r="B38" s="24"/>
      <c r="C38" s="25"/>
      <c r="D38" s="25"/>
      <c r="E38" s="25"/>
      <c r="F38" s="25"/>
      <c r="G38" s="25"/>
      <c r="H38" s="25"/>
      <c r="I38" s="25"/>
      <c r="J38" s="25"/>
      <c r="K38" s="25"/>
      <c r="L38" s="25"/>
      <c r="M38" s="26"/>
    </row>
    <row r="39" spans="2:13" x14ac:dyDescent="0.25">
      <c r="B39" s="24"/>
      <c r="C39" s="25"/>
      <c r="D39" s="25"/>
      <c r="E39" s="25"/>
      <c r="F39" s="25"/>
      <c r="G39" s="25"/>
      <c r="H39" s="25"/>
      <c r="I39" s="25"/>
      <c r="J39" s="25"/>
      <c r="K39" s="25"/>
      <c r="L39" s="25"/>
      <c r="M39" s="26"/>
    </row>
    <row r="40" spans="2:13" x14ac:dyDescent="0.25">
      <c r="B40" s="24"/>
      <c r="C40" s="25"/>
      <c r="D40" s="25"/>
      <c r="E40" s="25"/>
      <c r="F40" s="25"/>
      <c r="G40" s="25"/>
      <c r="H40" s="25"/>
      <c r="I40" s="25"/>
      <c r="J40" s="25"/>
      <c r="K40" s="25"/>
      <c r="L40" s="25"/>
      <c r="M40" s="26"/>
    </row>
    <row r="41" spans="2:13" x14ac:dyDescent="0.25">
      <c r="B41" s="24"/>
      <c r="C41" s="25"/>
      <c r="D41" s="25"/>
      <c r="E41" s="25"/>
      <c r="F41" s="25"/>
      <c r="G41" s="25"/>
      <c r="H41" s="25"/>
      <c r="I41" s="25"/>
      <c r="J41" s="25"/>
      <c r="K41" s="25"/>
      <c r="L41" s="25"/>
      <c r="M41" s="26"/>
    </row>
    <row r="42" spans="2:13" x14ac:dyDescent="0.25">
      <c r="B42" s="24"/>
      <c r="C42" s="25"/>
      <c r="D42" s="25"/>
      <c r="E42" s="25"/>
      <c r="F42" s="25"/>
      <c r="G42" s="25"/>
      <c r="H42" s="25"/>
      <c r="I42" s="25"/>
      <c r="J42" s="25"/>
      <c r="K42" s="25"/>
      <c r="L42" s="25"/>
      <c r="M42" s="26"/>
    </row>
    <row r="43" spans="2:13" x14ac:dyDescent="0.25">
      <c r="B43" s="24"/>
      <c r="C43" s="25"/>
      <c r="D43" s="25"/>
      <c r="E43" s="25"/>
      <c r="F43" s="25"/>
      <c r="G43" s="25"/>
      <c r="H43" s="25"/>
      <c r="I43" s="25"/>
      <c r="J43" s="25"/>
      <c r="K43" s="25"/>
      <c r="L43" s="25"/>
      <c r="M43" s="26"/>
    </row>
    <row r="44" spans="2:13" x14ac:dyDescent="0.25">
      <c r="B44" s="24"/>
      <c r="C44" s="25"/>
      <c r="D44" s="25"/>
      <c r="E44" s="25"/>
      <c r="F44" s="25"/>
      <c r="G44" s="25"/>
      <c r="H44" s="25"/>
      <c r="I44" s="25"/>
      <c r="J44" s="25"/>
      <c r="K44" s="25"/>
      <c r="L44" s="25"/>
      <c r="M44" s="26"/>
    </row>
    <row r="45" spans="2:13" x14ac:dyDescent="0.25">
      <c r="B45" s="24"/>
      <c r="C45" s="25"/>
      <c r="D45" s="25"/>
      <c r="E45" s="25"/>
      <c r="F45" s="25"/>
      <c r="G45" s="25"/>
      <c r="H45" s="25"/>
      <c r="I45" s="25"/>
      <c r="J45" s="25"/>
      <c r="K45" s="25"/>
      <c r="L45" s="25"/>
      <c r="M45" s="26"/>
    </row>
    <row r="46" spans="2:13" x14ac:dyDescent="0.25">
      <c r="B46" s="24"/>
      <c r="C46" s="25"/>
      <c r="D46" s="25"/>
      <c r="E46" s="25"/>
      <c r="F46" s="25"/>
      <c r="G46" s="25"/>
      <c r="H46" s="25"/>
      <c r="I46" s="25"/>
      <c r="J46" s="25"/>
      <c r="K46" s="25"/>
      <c r="L46" s="25"/>
      <c r="M46" s="26"/>
    </row>
    <row r="47" spans="2:13" x14ac:dyDescent="0.25">
      <c r="B47" s="24"/>
      <c r="C47" s="25"/>
      <c r="D47" s="25"/>
      <c r="E47" s="25"/>
      <c r="F47" s="25"/>
      <c r="G47" s="25"/>
      <c r="H47" s="25"/>
      <c r="I47" s="25"/>
      <c r="J47" s="25"/>
      <c r="K47" s="25"/>
      <c r="L47" s="25"/>
      <c r="M47" s="26"/>
    </row>
    <row r="48" spans="2:13" x14ac:dyDescent="0.25">
      <c r="B48" s="24"/>
      <c r="C48" s="25"/>
      <c r="D48" s="25"/>
      <c r="E48" s="25"/>
      <c r="F48" s="25"/>
      <c r="G48" s="25"/>
      <c r="H48" s="25"/>
      <c r="I48" s="25"/>
      <c r="J48" s="25"/>
      <c r="K48" s="25"/>
      <c r="L48" s="25"/>
      <c r="M48" s="26"/>
    </row>
    <row r="49" spans="2:13" x14ac:dyDescent="0.25">
      <c r="B49" s="24"/>
      <c r="C49" s="25"/>
      <c r="D49" s="25"/>
      <c r="E49" s="25"/>
      <c r="F49" s="25"/>
      <c r="G49" s="25"/>
      <c r="H49" s="25"/>
      <c r="I49" s="25"/>
      <c r="J49" s="25"/>
      <c r="K49" s="25"/>
      <c r="L49" s="25"/>
      <c r="M49" s="26"/>
    </row>
    <row r="50" spans="2:13" x14ac:dyDescent="0.25">
      <c r="B50" s="24"/>
      <c r="C50" s="25"/>
      <c r="D50" s="25"/>
      <c r="E50" s="25"/>
      <c r="F50" s="25"/>
      <c r="G50" s="25"/>
      <c r="H50" s="25"/>
      <c r="I50" s="25"/>
      <c r="J50" s="25"/>
      <c r="K50" s="25"/>
      <c r="L50" s="25"/>
      <c r="M50" s="26"/>
    </row>
    <row r="51" spans="2:13" x14ac:dyDescent="0.25">
      <c r="B51" s="24"/>
      <c r="C51" s="25"/>
      <c r="D51" s="25"/>
      <c r="E51" s="25"/>
      <c r="F51" s="25"/>
      <c r="G51" s="25"/>
      <c r="H51" s="25"/>
      <c r="I51" s="25"/>
      <c r="J51" s="25"/>
      <c r="K51" s="25"/>
      <c r="L51" s="25"/>
      <c r="M51" s="26"/>
    </row>
    <row r="52" spans="2:13" x14ac:dyDescent="0.25">
      <c r="B52" s="24"/>
      <c r="C52" s="25"/>
      <c r="D52" s="25"/>
      <c r="E52" s="25"/>
      <c r="F52" s="25"/>
      <c r="G52" s="25"/>
      <c r="H52" s="25"/>
      <c r="I52" s="25"/>
      <c r="J52" s="25"/>
      <c r="K52" s="25"/>
      <c r="L52" s="25"/>
      <c r="M52" s="26"/>
    </row>
    <row r="53" spans="2:13" x14ac:dyDescent="0.25">
      <c r="B53" s="24"/>
      <c r="C53" s="25"/>
      <c r="D53" s="25"/>
      <c r="E53" s="25"/>
      <c r="F53" s="25"/>
      <c r="G53" s="25"/>
      <c r="H53" s="25"/>
      <c r="I53" s="25"/>
      <c r="J53" s="25"/>
      <c r="K53" s="25"/>
      <c r="L53" s="25"/>
      <c r="M53" s="26"/>
    </row>
    <row r="54" spans="2:13" x14ac:dyDescent="0.25">
      <c r="B54" s="24"/>
      <c r="C54" s="25"/>
      <c r="D54" s="25"/>
      <c r="E54" s="25"/>
      <c r="F54" s="25"/>
      <c r="G54" s="25"/>
      <c r="H54" s="25"/>
      <c r="I54" s="25"/>
      <c r="J54" s="25"/>
      <c r="K54" s="25"/>
      <c r="L54" s="25"/>
      <c r="M54" s="26"/>
    </row>
    <row r="55" spans="2:13" x14ac:dyDescent="0.25">
      <c r="B55" s="24"/>
      <c r="C55" s="25"/>
      <c r="D55" s="25"/>
      <c r="E55" s="25"/>
      <c r="F55" s="25"/>
      <c r="G55" s="25"/>
      <c r="H55" s="25"/>
      <c r="I55" s="25"/>
      <c r="J55" s="25"/>
      <c r="K55" s="25"/>
      <c r="L55" s="25"/>
      <c r="M55" s="26"/>
    </row>
    <row r="56" spans="2:13" x14ac:dyDescent="0.25">
      <c r="B56" s="24"/>
      <c r="C56" s="25"/>
      <c r="D56" s="25"/>
      <c r="E56" s="25"/>
      <c r="F56" s="25"/>
      <c r="G56" s="25"/>
      <c r="H56" s="25"/>
      <c r="I56" s="25"/>
      <c r="J56" s="25"/>
      <c r="K56" s="25"/>
      <c r="L56" s="25"/>
      <c r="M56" s="26"/>
    </row>
    <row r="57" spans="2:13" x14ac:dyDescent="0.25">
      <c r="B57" s="24"/>
      <c r="C57" s="25"/>
      <c r="D57" s="25"/>
      <c r="E57" s="25"/>
      <c r="F57" s="25"/>
      <c r="G57" s="25"/>
      <c r="H57" s="25"/>
      <c r="I57" s="25"/>
      <c r="J57" s="25"/>
      <c r="K57" s="25"/>
      <c r="L57" s="25"/>
      <c r="M57" s="26"/>
    </row>
    <row r="58" spans="2:13" x14ac:dyDescent="0.25">
      <c r="B58" s="24"/>
      <c r="C58" s="25"/>
      <c r="D58" s="25"/>
      <c r="E58" s="25"/>
      <c r="F58" s="25"/>
      <c r="G58" s="25"/>
      <c r="H58" s="25"/>
      <c r="I58" s="25"/>
      <c r="J58" s="25"/>
      <c r="K58" s="25"/>
      <c r="L58" s="25"/>
      <c r="M58" s="26"/>
    </row>
    <row r="59" spans="2:13" x14ac:dyDescent="0.25">
      <c r="B59" s="24"/>
      <c r="C59" s="25"/>
      <c r="D59" s="25"/>
      <c r="E59" s="25"/>
      <c r="F59" s="25"/>
      <c r="G59" s="25"/>
      <c r="H59" s="25"/>
      <c r="I59" s="25"/>
      <c r="J59" s="25"/>
      <c r="K59" s="25"/>
      <c r="L59" s="25"/>
      <c r="M59" s="26"/>
    </row>
    <row r="60" spans="2:13" x14ac:dyDescent="0.25">
      <c r="B60" s="24"/>
      <c r="C60" s="25"/>
      <c r="D60" s="25"/>
      <c r="E60" s="25"/>
      <c r="F60" s="25"/>
      <c r="G60" s="25"/>
      <c r="H60" s="25"/>
      <c r="I60" s="25"/>
      <c r="J60" s="25"/>
      <c r="K60" s="25"/>
      <c r="L60" s="25"/>
      <c r="M60" s="26"/>
    </row>
    <row r="61" spans="2:13" x14ac:dyDescent="0.25">
      <c r="B61" s="24"/>
      <c r="C61" s="25"/>
      <c r="D61" s="25"/>
      <c r="E61" s="25"/>
      <c r="F61" s="25"/>
      <c r="G61" s="25"/>
      <c r="H61" s="25"/>
      <c r="I61" s="25"/>
      <c r="J61" s="25"/>
      <c r="K61" s="25"/>
      <c r="L61" s="25"/>
      <c r="M61" s="26"/>
    </row>
    <row r="62" spans="2:13" x14ac:dyDescent="0.25">
      <c r="B62" s="24"/>
      <c r="C62" s="25"/>
      <c r="D62" s="25"/>
      <c r="E62" s="25"/>
      <c r="F62" s="25"/>
      <c r="G62" s="25"/>
      <c r="H62" s="25"/>
      <c r="I62" s="25"/>
      <c r="J62" s="25"/>
      <c r="K62" s="25"/>
      <c r="L62" s="25"/>
      <c r="M62" s="26"/>
    </row>
    <row r="63" spans="2:13" x14ac:dyDescent="0.25">
      <c r="B63" s="24"/>
      <c r="C63" s="25"/>
      <c r="D63" s="25"/>
      <c r="E63" s="25"/>
      <c r="F63" s="25"/>
      <c r="G63" s="25"/>
      <c r="H63" s="25"/>
      <c r="I63" s="25"/>
      <c r="J63" s="25"/>
      <c r="K63" s="25"/>
      <c r="L63" s="25"/>
      <c r="M63" s="26"/>
    </row>
    <row r="64" spans="2:13" x14ac:dyDescent="0.25">
      <c r="B64" s="24"/>
      <c r="C64" s="25"/>
      <c r="D64" s="25"/>
      <c r="E64" s="25"/>
      <c r="F64" s="25"/>
      <c r="G64" s="25"/>
      <c r="H64" s="25"/>
      <c r="I64" s="25"/>
      <c r="J64" s="25"/>
      <c r="K64" s="25"/>
      <c r="L64" s="25"/>
      <c r="M64" s="26"/>
    </row>
    <row r="65" spans="2:13" x14ac:dyDescent="0.25">
      <c r="B65" s="24"/>
      <c r="C65" s="25"/>
      <c r="D65" s="25"/>
      <c r="E65" s="25"/>
      <c r="F65" s="25"/>
      <c r="G65" s="25"/>
      <c r="H65" s="25"/>
      <c r="I65" s="25"/>
      <c r="J65" s="25"/>
      <c r="K65" s="25"/>
      <c r="L65" s="25"/>
      <c r="M65" s="26"/>
    </row>
    <row r="66" spans="2:13" x14ac:dyDescent="0.25">
      <c r="B66" s="24"/>
      <c r="C66" s="25"/>
      <c r="D66" s="25"/>
      <c r="E66" s="25"/>
      <c r="F66" s="25"/>
      <c r="G66" s="25"/>
      <c r="H66" s="25"/>
      <c r="I66" s="25"/>
      <c r="J66" s="25"/>
      <c r="K66" s="25"/>
      <c r="L66" s="25"/>
      <c r="M66" s="26"/>
    </row>
    <row r="67" spans="2:13" x14ac:dyDescent="0.25">
      <c r="B67" s="24"/>
      <c r="C67" s="25"/>
      <c r="D67" s="25"/>
      <c r="E67" s="25"/>
      <c r="F67" s="25"/>
      <c r="G67" s="25"/>
      <c r="H67" s="25"/>
      <c r="I67" s="25"/>
      <c r="J67" s="25"/>
      <c r="K67" s="25"/>
      <c r="L67" s="25"/>
      <c r="M67" s="26"/>
    </row>
    <row r="68" spans="2:13" x14ac:dyDescent="0.25">
      <c r="B68" s="24"/>
      <c r="C68" s="25"/>
      <c r="D68" s="25"/>
      <c r="E68" s="25"/>
      <c r="F68" s="25"/>
      <c r="G68" s="25"/>
      <c r="H68" s="25"/>
      <c r="I68" s="25"/>
      <c r="J68" s="25"/>
      <c r="K68" s="25"/>
      <c r="L68" s="25"/>
      <c r="M68" s="26"/>
    </row>
    <row r="69" spans="2:13" x14ac:dyDescent="0.25">
      <c r="B69" s="24"/>
      <c r="C69" s="25"/>
      <c r="D69" s="25"/>
      <c r="E69" s="25"/>
      <c r="F69" s="25"/>
      <c r="G69" s="25"/>
      <c r="H69" s="25"/>
      <c r="I69" s="25"/>
      <c r="J69" s="25"/>
      <c r="K69" s="25"/>
      <c r="L69" s="25"/>
      <c r="M69" s="26"/>
    </row>
    <row r="70" spans="2:13" x14ac:dyDescent="0.25">
      <c r="B70" s="24"/>
      <c r="C70" s="25"/>
      <c r="D70" s="25"/>
      <c r="E70" s="25"/>
      <c r="F70" s="25"/>
      <c r="G70" s="25"/>
      <c r="H70" s="25"/>
      <c r="I70" s="25"/>
      <c r="J70" s="25"/>
      <c r="K70" s="25"/>
      <c r="L70" s="25"/>
      <c r="M70" s="26"/>
    </row>
    <row r="71" spans="2:13" x14ac:dyDescent="0.25">
      <c r="B71" s="24"/>
      <c r="C71" s="25"/>
      <c r="D71" s="25"/>
      <c r="E71" s="25"/>
      <c r="F71" s="25"/>
      <c r="G71" s="25"/>
      <c r="H71" s="25"/>
      <c r="I71" s="25"/>
      <c r="J71" s="25"/>
      <c r="K71" s="25"/>
      <c r="L71" s="25"/>
      <c r="M71" s="26"/>
    </row>
    <row r="72" spans="2:13" x14ac:dyDescent="0.25">
      <c r="B72" s="24"/>
      <c r="C72" s="25"/>
      <c r="D72" s="25"/>
      <c r="E72" s="25"/>
      <c r="F72" s="25"/>
      <c r="G72" s="25"/>
      <c r="H72" s="25"/>
      <c r="I72" s="25"/>
      <c r="J72" s="25"/>
      <c r="K72" s="25"/>
      <c r="L72" s="25"/>
      <c r="M72" s="26"/>
    </row>
    <row r="73" spans="2:13" x14ac:dyDescent="0.25">
      <c r="B73" s="24"/>
      <c r="C73" s="25"/>
      <c r="D73" s="25"/>
      <c r="E73" s="25"/>
      <c r="F73" s="25"/>
      <c r="G73" s="25"/>
      <c r="H73" s="25"/>
      <c r="I73" s="25"/>
      <c r="J73" s="25"/>
      <c r="K73" s="25"/>
      <c r="L73" s="25"/>
      <c r="M73" s="26"/>
    </row>
    <row r="74" spans="2:13" x14ac:dyDescent="0.25">
      <c r="B74" s="24"/>
      <c r="C74" s="25"/>
      <c r="D74" s="25"/>
      <c r="E74" s="25"/>
      <c r="F74" s="25"/>
      <c r="G74" s="25"/>
      <c r="H74" s="25"/>
      <c r="I74" s="25"/>
      <c r="J74" s="25"/>
      <c r="K74" s="25"/>
      <c r="L74" s="25"/>
      <c r="M74" s="26"/>
    </row>
    <row r="75" spans="2:13" x14ac:dyDescent="0.25">
      <c r="B75" s="24"/>
      <c r="C75" s="25"/>
      <c r="D75" s="25"/>
      <c r="E75" s="25"/>
      <c r="F75" s="25"/>
      <c r="G75" s="25"/>
      <c r="H75" s="25"/>
      <c r="I75" s="25"/>
      <c r="J75" s="25"/>
      <c r="K75" s="25"/>
      <c r="L75" s="25"/>
      <c r="M75" s="26"/>
    </row>
    <row r="76" spans="2:13" x14ac:dyDescent="0.25">
      <c r="B76" s="24"/>
      <c r="C76" s="25"/>
      <c r="D76" s="25"/>
      <c r="E76" s="25"/>
      <c r="F76" s="25"/>
      <c r="G76" s="25"/>
      <c r="H76" s="25"/>
      <c r="I76" s="25"/>
      <c r="J76" s="25"/>
      <c r="K76" s="25"/>
      <c r="L76" s="25"/>
      <c r="M76" s="26"/>
    </row>
    <row r="77" spans="2:13" x14ac:dyDescent="0.25">
      <c r="B77" s="24"/>
      <c r="C77" s="25"/>
      <c r="D77" s="25"/>
      <c r="E77" s="25"/>
      <c r="F77" s="25"/>
      <c r="G77" s="25"/>
      <c r="H77" s="25"/>
      <c r="I77" s="25"/>
      <c r="J77" s="25"/>
      <c r="K77" s="25"/>
      <c r="L77" s="25"/>
      <c r="M77" s="26"/>
    </row>
    <row r="78" spans="2:13" x14ac:dyDescent="0.25">
      <c r="B78" s="24"/>
      <c r="C78" s="25"/>
      <c r="D78" s="25"/>
      <c r="E78" s="25"/>
      <c r="F78" s="25"/>
      <c r="G78" s="25"/>
      <c r="H78" s="25"/>
      <c r="I78" s="25"/>
      <c r="J78" s="25"/>
      <c r="K78" s="25"/>
      <c r="L78" s="25"/>
      <c r="M78" s="26"/>
    </row>
    <row r="79" spans="2:13" x14ac:dyDescent="0.25">
      <c r="B79" s="24"/>
      <c r="C79" s="25"/>
      <c r="D79" s="25"/>
      <c r="E79" s="25"/>
      <c r="F79" s="25"/>
      <c r="G79" s="25"/>
      <c r="H79" s="25"/>
      <c r="I79" s="25"/>
      <c r="J79" s="25"/>
      <c r="K79" s="25"/>
      <c r="L79" s="25"/>
      <c r="M79" s="26"/>
    </row>
    <row r="80" spans="2:13" x14ac:dyDescent="0.25">
      <c r="B80" s="24"/>
      <c r="C80" s="25"/>
      <c r="D80" s="25"/>
      <c r="E80" s="25"/>
      <c r="F80" s="25"/>
      <c r="G80" s="25"/>
      <c r="H80" s="25"/>
      <c r="I80" s="25"/>
      <c r="J80" s="25"/>
      <c r="K80" s="25"/>
      <c r="L80" s="25"/>
      <c r="M80" s="26"/>
    </row>
    <row r="81" spans="2:13" x14ac:dyDescent="0.25">
      <c r="B81" s="24"/>
      <c r="C81" s="25"/>
      <c r="D81" s="25"/>
      <c r="E81" s="25"/>
      <c r="F81" s="25"/>
      <c r="G81" s="25"/>
      <c r="H81" s="25"/>
      <c r="I81" s="25"/>
      <c r="J81" s="25"/>
      <c r="K81" s="25"/>
      <c r="L81" s="25"/>
      <c r="M81" s="26"/>
    </row>
    <row r="82" spans="2:13" x14ac:dyDescent="0.25">
      <c r="B82" s="24"/>
      <c r="C82" s="25"/>
      <c r="D82" s="25"/>
      <c r="E82" s="25"/>
      <c r="F82" s="25"/>
      <c r="G82" s="25"/>
      <c r="H82" s="25"/>
      <c r="I82" s="25"/>
      <c r="J82" s="25"/>
      <c r="K82" s="25"/>
      <c r="L82" s="25"/>
      <c r="M82" s="26"/>
    </row>
    <row r="83" spans="2:13" x14ac:dyDescent="0.25">
      <c r="B83" s="24"/>
      <c r="C83" s="25"/>
      <c r="D83" s="25"/>
      <c r="E83" s="25"/>
      <c r="F83" s="25"/>
      <c r="G83" s="25"/>
      <c r="H83" s="25"/>
      <c r="I83" s="25"/>
      <c r="J83" s="25"/>
      <c r="K83" s="25"/>
      <c r="L83" s="25"/>
      <c r="M83" s="26"/>
    </row>
    <row r="84" spans="2:13" x14ac:dyDescent="0.25">
      <c r="B84" s="24"/>
      <c r="C84" s="25"/>
      <c r="D84" s="25"/>
      <c r="E84" s="25"/>
      <c r="F84" s="25"/>
      <c r="G84" s="25"/>
      <c r="H84" s="25"/>
      <c r="I84" s="25"/>
      <c r="J84" s="25"/>
      <c r="K84" s="25"/>
      <c r="L84" s="25"/>
      <c r="M84" s="26"/>
    </row>
    <row r="85" spans="2:13" x14ac:dyDescent="0.25">
      <c r="B85" s="24"/>
      <c r="C85" s="25"/>
      <c r="D85" s="25"/>
      <c r="E85" s="25"/>
      <c r="F85" s="25"/>
      <c r="G85" s="25"/>
      <c r="H85" s="25"/>
      <c r="I85" s="25"/>
      <c r="J85" s="25"/>
      <c r="K85" s="25"/>
      <c r="L85" s="25"/>
      <c r="M85" s="26"/>
    </row>
    <row r="86" spans="2:13" x14ac:dyDescent="0.25">
      <c r="B86" s="24"/>
      <c r="C86" s="25"/>
      <c r="D86" s="25"/>
      <c r="E86" s="25"/>
      <c r="F86" s="25"/>
      <c r="G86" s="25"/>
      <c r="H86" s="25"/>
      <c r="I86" s="25"/>
      <c r="J86" s="25"/>
      <c r="K86" s="25"/>
      <c r="L86" s="25"/>
      <c r="M86" s="26"/>
    </row>
    <row r="87" spans="2:13" ht="15.75" thickBot="1" x14ac:dyDescent="0.3">
      <c r="B87" s="27"/>
      <c r="C87" s="28"/>
      <c r="D87" s="28"/>
      <c r="E87" s="28"/>
      <c r="F87" s="28"/>
      <c r="G87" s="28"/>
      <c r="H87" s="28"/>
      <c r="I87" s="28"/>
      <c r="J87" s="28"/>
      <c r="K87" s="28"/>
      <c r="L87" s="28"/>
      <c r="M87" s="29"/>
    </row>
  </sheetData>
  <pageMargins left="0.7" right="0.7" top="0.75" bottom="0.75" header="0.3" footer="0.3"/>
  <pageSetup scale="9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90" zoomScaleNormal="90" workbookViewId="0">
      <selection activeCell="H2" sqref="H2"/>
    </sheetView>
  </sheetViews>
  <sheetFormatPr defaultRowHeight="15" x14ac:dyDescent="0.25"/>
  <cols>
    <col min="1" max="1" width="13.28515625" bestFit="1" customWidth="1"/>
    <col min="2" max="2" width="17.85546875" bestFit="1" customWidth="1"/>
    <col min="3" max="3" width="9.5703125" bestFit="1" customWidth="1"/>
    <col min="4" max="4" width="6.7109375" bestFit="1" customWidth="1"/>
    <col min="5" max="5" width="9.7109375" bestFit="1" customWidth="1"/>
    <col min="6" max="6" width="7.42578125" bestFit="1" customWidth="1"/>
    <col min="7" max="7" width="14.85546875" customWidth="1"/>
    <col min="8" max="8" width="18.42578125" customWidth="1"/>
    <col min="9" max="10" width="17.85546875" customWidth="1"/>
    <col min="11" max="11" width="15" bestFit="1" customWidth="1"/>
    <col min="12" max="13" width="18.42578125" bestFit="1" customWidth="1"/>
  </cols>
  <sheetData>
    <row r="1" spans="1:5" x14ac:dyDescent="0.25">
      <c r="A1" s="18" t="s">
        <v>61</v>
      </c>
      <c r="B1" s="33" t="s">
        <v>68</v>
      </c>
    </row>
    <row r="2" spans="1:5" x14ac:dyDescent="0.25">
      <c r="A2" s="18" t="s">
        <v>8</v>
      </c>
      <c r="B2" s="33" t="s">
        <v>68</v>
      </c>
    </row>
    <row r="4" spans="1:5" x14ac:dyDescent="0.25">
      <c r="A4" s="18" t="s">
        <v>65</v>
      </c>
      <c r="B4" s="33" t="s">
        <v>73</v>
      </c>
      <c r="C4" s="33" t="s">
        <v>71</v>
      </c>
      <c r="D4" s="33" t="s">
        <v>72</v>
      </c>
      <c r="E4" s="33" t="s">
        <v>70</v>
      </c>
    </row>
    <row r="5" spans="1:5" x14ac:dyDescent="0.25">
      <c r="A5" s="19" t="s">
        <v>66</v>
      </c>
      <c r="B5" s="30"/>
      <c r="C5" s="20"/>
      <c r="D5" s="30"/>
      <c r="E5" s="20"/>
    </row>
  </sheetData>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topLeftCell="A2" zoomScale="80" zoomScaleNormal="80" workbookViewId="0">
      <selection activeCell="D7" sqref="D7"/>
    </sheetView>
  </sheetViews>
  <sheetFormatPr defaultColWidth="8.7109375" defaultRowHeight="12" x14ac:dyDescent="0.2"/>
  <cols>
    <col min="1" max="1" width="21.85546875" style="6" customWidth="1"/>
    <col min="2" max="2" width="9" style="7" bestFit="1" customWidth="1"/>
    <col min="3" max="3" width="5.85546875" style="7" customWidth="1"/>
    <col min="4" max="4" width="5.85546875" style="7" bestFit="1" customWidth="1"/>
    <col min="5" max="5" width="7.140625" style="7" customWidth="1"/>
    <col min="6" max="6" width="8.5703125" style="7" customWidth="1"/>
    <col min="7" max="7" width="7.140625" style="7" customWidth="1"/>
    <col min="8" max="8" width="9.140625" style="6" bestFit="1" customWidth="1"/>
    <col min="9" max="16384" width="8.7109375" style="6"/>
  </cols>
  <sheetData>
    <row r="1" spans="1:9" x14ac:dyDescent="0.2">
      <c r="A1" s="15" t="s">
        <v>0</v>
      </c>
      <c r="B1" s="15" t="s">
        <v>8</v>
      </c>
      <c r="C1" s="15" t="s">
        <v>38</v>
      </c>
      <c r="D1" s="15" t="s">
        <v>61</v>
      </c>
      <c r="E1" s="15" t="s">
        <v>31</v>
      </c>
      <c r="F1" s="15" t="s">
        <v>63</v>
      </c>
      <c r="G1" s="15" t="s">
        <v>5</v>
      </c>
      <c r="H1" s="15" t="s">
        <v>62</v>
      </c>
      <c r="I1" s="17" t="s">
        <v>64</v>
      </c>
    </row>
    <row r="2" spans="1:9" ht="12.75" x14ac:dyDescent="0.2">
      <c r="A2" s="13" t="s">
        <v>12</v>
      </c>
      <c r="B2" s="7" t="e">
        <f>VLOOKUP(A2,#REF!,2,0)</f>
        <v>#REF!</v>
      </c>
      <c r="C2" s="7" t="e">
        <f>VLOOKUP(Table1[[#This Row],[Player]],#REF!,3,0)</f>
        <v>#REF!</v>
      </c>
      <c r="D2" s="7">
        <v>1</v>
      </c>
      <c r="E2" s="7" t="e">
        <f>VLOOKUP(Table1[[#This Row],[Player]],#REF!,22,0)</f>
        <v>#REF!</v>
      </c>
      <c r="F2" s="7" t="e">
        <f>IF(Table1[[#This Row],[Gross]]&gt;0,Table1[[#This Row],[Gross]]-72,0)</f>
        <v>#REF!</v>
      </c>
      <c r="G2" s="7" t="e">
        <f>IF(Table1[[#This Row],[Gross]]&gt;0,Table1[[#This Row],[Gross]]-Table1[[#This Row],[Index]],0)</f>
        <v>#REF!</v>
      </c>
      <c r="H2" s="7" t="e">
        <f>IF(Table1[[#This Row],[Net]]&gt;0,Table1[[#This Row],[Net]]-72,0)</f>
        <v>#REF!</v>
      </c>
      <c r="I2" s="16">
        <v>0</v>
      </c>
    </row>
    <row r="3" spans="1:9" ht="12.75" x14ac:dyDescent="0.2">
      <c r="A3" s="13" t="s">
        <v>12</v>
      </c>
      <c r="B3" s="7" t="e">
        <f>VLOOKUP(A3,#REF!,2,0)</f>
        <v>#REF!</v>
      </c>
      <c r="C3" s="7" t="e">
        <f>VLOOKUP(Table1[[#This Row],[Player]],#REF!,3,0)</f>
        <v>#REF!</v>
      </c>
      <c r="D3" s="7">
        <v>2</v>
      </c>
      <c r="E3" s="7" t="e">
        <f>VLOOKUP(Table1[[#This Row],[Player]],#REF!,22,0)</f>
        <v>#REF!</v>
      </c>
      <c r="F3" s="7" t="e">
        <f>IF(Table1[[#This Row],[Gross]]&gt;0,Table1[[#This Row],[Gross]]-72,0)</f>
        <v>#REF!</v>
      </c>
      <c r="G3" s="7" t="e">
        <f>IF(Table1[[#This Row],[Gross]]&gt;0,Table1[[#This Row],[Gross]]-Table1[[#This Row],[Index]],0)</f>
        <v>#REF!</v>
      </c>
      <c r="H3" s="7" t="e">
        <f>IF(Table1[[#This Row],[Net]]&gt;0,Table1[[#This Row],[Net]]-72,0)</f>
        <v>#REF!</v>
      </c>
      <c r="I3" s="16" t="e">
        <f>VLOOKUP(Table1[[#This Row],[Player]],#REF!,28,0)</f>
        <v>#REF!</v>
      </c>
    </row>
    <row r="4" spans="1:9" ht="12.75" x14ac:dyDescent="0.2">
      <c r="A4" s="13" t="s">
        <v>12</v>
      </c>
      <c r="B4" s="7" t="e">
        <f>VLOOKUP(A4,#REF!,2,0)</f>
        <v>#REF!</v>
      </c>
      <c r="C4" s="7" t="e">
        <f>VLOOKUP(Table1[[#This Row],[Player]],#REF!,3,0)</f>
        <v>#REF!</v>
      </c>
      <c r="D4" s="7">
        <v>3</v>
      </c>
      <c r="E4" s="7" t="e">
        <f>VLOOKUP(Table1[[#This Row],[Player]],#REF!,22,0)</f>
        <v>#REF!</v>
      </c>
      <c r="F4" s="7" t="e">
        <f>IF(Table1[[#This Row],[Gross]]&gt;0,Table1[[#This Row],[Gross]]-72,0)</f>
        <v>#REF!</v>
      </c>
      <c r="G4" s="7" t="e">
        <f>IF(Table1[[#This Row],[Gross]]&gt;0,Table1[[#This Row],[Gross]]-Table1[[#This Row],[Index]],0)</f>
        <v>#REF!</v>
      </c>
      <c r="H4" s="7" t="e">
        <f>IF(Table1[[#This Row],[Net]]&gt;0,Table1[[#This Row],[Net]]-72,0)</f>
        <v>#REF!</v>
      </c>
      <c r="I4" s="16" t="e">
        <f>VLOOKUP(Table1[[#This Row],[Player]],#REF!,28,0)</f>
        <v>#REF!</v>
      </c>
    </row>
    <row r="5" spans="1:9" ht="12.75" x14ac:dyDescent="0.2">
      <c r="A5" s="13" t="s">
        <v>12</v>
      </c>
      <c r="B5" s="7" t="e">
        <f>VLOOKUP(A5,#REF!,2,0)</f>
        <v>#REF!</v>
      </c>
      <c r="C5" s="7" t="e">
        <f>VLOOKUP(Table1[[#This Row],[Player]],#REF!,3,0)</f>
        <v>#REF!</v>
      </c>
      <c r="D5" s="7">
        <v>6</v>
      </c>
      <c r="E5" s="7" t="e">
        <f>VLOOKUP(Table1[[#This Row],[Player]],#REF!,22,0)</f>
        <v>#REF!</v>
      </c>
      <c r="F5" s="7" t="e">
        <f>IF(Table1[[#This Row],[Gross]]&gt;0,Table1[[#This Row],[Gross]]-72,0)</f>
        <v>#REF!</v>
      </c>
      <c r="G5" s="7" t="e">
        <f>IF(Table1[[#This Row],[Gross]]&gt;0,Table1[[#This Row],[Gross]]-Table1[[#This Row],[Index]],0)</f>
        <v>#REF!</v>
      </c>
      <c r="H5" s="7" t="e">
        <f>IF(Table1[[#This Row],[Net]]&gt;0,Table1[[#This Row],[Net]]-72,0)</f>
        <v>#REF!</v>
      </c>
      <c r="I5" s="16" t="e">
        <f>VLOOKUP(Table1[[#This Row],[Player]],#REF!,28,0)</f>
        <v>#REF!</v>
      </c>
    </row>
    <row r="6" spans="1:9" ht="12.75" x14ac:dyDescent="0.2">
      <c r="A6" s="13" t="s">
        <v>12</v>
      </c>
      <c r="B6" s="7" t="e">
        <f>VLOOKUP(A6,#REF!,2,0)</f>
        <v>#REF!</v>
      </c>
      <c r="C6" s="7" t="e">
        <f>VLOOKUP(Table1[[#This Row],[Player]],#REF!,3,0)</f>
        <v>#REF!</v>
      </c>
      <c r="D6" s="7">
        <v>7</v>
      </c>
      <c r="E6" s="7" t="e">
        <f>VLOOKUP(Table1[[#This Row],[Player]],#REF!,22,0)</f>
        <v>#REF!</v>
      </c>
      <c r="F6" s="7" t="e">
        <f>IF(Table1[[#This Row],[Gross]]&gt;0,Table1[[#This Row],[Gross]]-72,0)</f>
        <v>#REF!</v>
      </c>
      <c r="G6" s="7" t="e">
        <f>IF(Table1[[#This Row],[Gross]]&gt;0,Table1[[#This Row],[Gross]]-Table1[[#This Row],[Index]],0)</f>
        <v>#REF!</v>
      </c>
      <c r="H6" s="7" t="e">
        <f>IF(Table1[[#This Row],[Net]]&gt;0,Table1[[#This Row],[Net]]-72,0)</f>
        <v>#REF!</v>
      </c>
      <c r="I6" s="16" t="e">
        <f>VLOOKUP(Table1[[#This Row],[Player]],#REF!,28,0)</f>
        <v>#REF!</v>
      </c>
    </row>
    <row r="7" spans="1:9" ht="12.75" x14ac:dyDescent="0.2">
      <c r="A7" s="13" t="s">
        <v>12</v>
      </c>
      <c r="B7" s="7" t="e">
        <f>VLOOKUP(A7,#REF!,2,0)</f>
        <v>#REF!</v>
      </c>
      <c r="C7" s="7" t="e">
        <f>VLOOKUP(Table1[[#This Row],[Player]],#REF!,3,0)</f>
        <v>#REF!</v>
      </c>
      <c r="D7" s="7">
        <v>8</v>
      </c>
      <c r="E7" s="7" t="e">
        <f>VLOOKUP(Table1[[#This Row],[Player]],#REF!,22,0)</f>
        <v>#REF!</v>
      </c>
      <c r="F7" s="7" t="e">
        <f>IF(Table1[[#This Row],[Gross]]&gt;0,Table1[[#This Row],[Gross]]-72,0)</f>
        <v>#REF!</v>
      </c>
      <c r="G7" s="7" t="e">
        <f>IF(Table1[[#This Row],[Gross]]&gt;0,Table1[[#This Row],[Gross]]-Table1[[#This Row],[Index]],0)</f>
        <v>#REF!</v>
      </c>
      <c r="H7" s="7" t="e">
        <f>IF(Table1[[#This Row],[Net]]&gt;0,Table1[[#This Row],[Net]]-72,0)</f>
        <v>#REF!</v>
      </c>
      <c r="I7" s="16">
        <v>0</v>
      </c>
    </row>
    <row r="8" spans="1:9" ht="12.75" x14ac:dyDescent="0.2">
      <c r="A8" s="13" t="s">
        <v>39</v>
      </c>
      <c r="B8" s="7" t="e">
        <f>VLOOKUP(A8,#REF!,2,0)</f>
        <v>#REF!</v>
      </c>
      <c r="C8" s="7" t="e">
        <f>VLOOKUP(Table1[[#This Row],[Player]],#REF!,3,0)</f>
        <v>#REF!</v>
      </c>
      <c r="D8" s="7">
        <v>1</v>
      </c>
      <c r="E8" s="7" t="e">
        <f>VLOOKUP(Table1[[#This Row],[Player]],#REF!,22,0)</f>
        <v>#REF!</v>
      </c>
      <c r="F8" s="7" t="e">
        <f>IF(Table1[[#This Row],[Gross]]&gt;0,Table1[[#This Row],[Gross]]-72,0)</f>
        <v>#REF!</v>
      </c>
      <c r="G8" s="7" t="e">
        <f>IF(Table1[[#This Row],[Gross]]&gt;0,Table1[[#This Row],[Gross]]-Table1[[#This Row],[Index]],0)</f>
        <v>#REF!</v>
      </c>
      <c r="H8" s="7" t="e">
        <f>IF(Table1[[#This Row],[Net]]&gt;0,Table1[[#This Row],[Net]]-72,0)</f>
        <v>#REF!</v>
      </c>
      <c r="I8" s="16">
        <v>0</v>
      </c>
    </row>
    <row r="9" spans="1:9" ht="12.75" x14ac:dyDescent="0.2">
      <c r="A9" s="13" t="s">
        <v>39</v>
      </c>
      <c r="B9" s="7" t="e">
        <f>VLOOKUP(A9,#REF!,2,0)</f>
        <v>#REF!</v>
      </c>
      <c r="C9" s="7" t="e">
        <f>VLOOKUP(Table1[[#This Row],[Player]],#REF!,3,0)</f>
        <v>#REF!</v>
      </c>
      <c r="D9" s="7">
        <v>2</v>
      </c>
      <c r="E9" s="7" t="e">
        <f>VLOOKUP(Table1[[#This Row],[Player]],#REF!,22,0)</f>
        <v>#REF!</v>
      </c>
      <c r="F9" s="7" t="e">
        <f>IF(Table1[[#This Row],[Gross]]&gt;0,Table1[[#This Row],[Gross]]-72,0)</f>
        <v>#REF!</v>
      </c>
      <c r="G9" s="7" t="e">
        <f>IF(Table1[[#This Row],[Gross]]&gt;0,Table1[[#This Row],[Gross]]-Table1[[#This Row],[Index]],0)</f>
        <v>#REF!</v>
      </c>
      <c r="H9" s="7" t="e">
        <f>IF(Table1[[#This Row],[Net]]&gt;0,Table1[[#This Row],[Net]]-72,0)</f>
        <v>#REF!</v>
      </c>
      <c r="I9" s="16" t="e">
        <f>VLOOKUP(Table1[[#This Row],[Player]],#REF!,28,0)</f>
        <v>#REF!</v>
      </c>
    </row>
    <row r="10" spans="1:9" ht="12.75" x14ac:dyDescent="0.2">
      <c r="A10" s="13" t="s">
        <v>39</v>
      </c>
      <c r="B10" s="7" t="e">
        <f>VLOOKUP(A10,#REF!,2,0)</f>
        <v>#REF!</v>
      </c>
      <c r="C10" s="7" t="e">
        <f>VLOOKUP(Table1[[#This Row],[Player]],#REF!,3,0)</f>
        <v>#REF!</v>
      </c>
      <c r="D10" s="7">
        <v>3</v>
      </c>
      <c r="E10" s="7" t="e">
        <f>VLOOKUP(Table1[[#This Row],[Player]],#REF!,22,0)</f>
        <v>#REF!</v>
      </c>
      <c r="F10" s="7" t="e">
        <f>IF(Table1[[#This Row],[Gross]]&gt;0,Table1[[#This Row],[Gross]]-72,0)</f>
        <v>#REF!</v>
      </c>
      <c r="G10" s="7" t="e">
        <f>IF(Table1[[#This Row],[Gross]]&gt;0,Table1[[#This Row],[Gross]]-Table1[[#This Row],[Index]],0)</f>
        <v>#REF!</v>
      </c>
      <c r="H10" s="7" t="e">
        <f>IF(Table1[[#This Row],[Net]]&gt;0,Table1[[#This Row],[Net]]-72,0)</f>
        <v>#REF!</v>
      </c>
      <c r="I10" s="16" t="e">
        <f>VLOOKUP(Table1[[#This Row],[Player]],#REF!,28,0)</f>
        <v>#REF!</v>
      </c>
    </row>
    <row r="11" spans="1:9" ht="12.75" x14ac:dyDescent="0.2">
      <c r="A11" s="13" t="s">
        <v>39</v>
      </c>
      <c r="B11" s="7" t="e">
        <f>VLOOKUP(A11,#REF!,2,0)</f>
        <v>#REF!</v>
      </c>
      <c r="C11" s="7" t="e">
        <f>VLOOKUP(Table1[[#This Row],[Player]],#REF!,3,0)</f>
        <v>#REF!</v>
      </c>
      <c r="D11" s="7">
        <v>6</v>
      </c>
      <c r="E11" s="7" t="e">
        <f>VLOOKUP(Table1[[#This Row],[Player]],#REF!,22,0)</f>
        <v>#REF!</v>
      </c>
      <c r="F11" s="7" t="e">
        <f>IF(Table1[[#This Row],[Gross]]&gt;0,Table1[[#This Row],[Gross]]-72,0)</f>
        <v>#REF!</v>
      </c>
      <c r="G11" s="7" t="e">
        <f>IF(Table1[[#This Row],[Gross]]&gt;0,Table1[[#This Row],[Gross]]-Table1[[#This Row],[Index]],0)</f>
        <v>#REF!</v>
      </c>
      <c r="H11" s="7" t="e">
        <f>IF(Table1[[#This Row],[Net]]&gt;0,Table1[[#This Row],[Net]]-72,0)</f>
        <v>#REF!</v>
      </c>
      <c r="I11" s="16" t="e">
        <f>VLOOKUP(Table1[[#This Row],[Player]],#REF!,28,0)</f>
        <v>#REF!</v>
      </c>
    </row>
    <row r="12" spans="1:9" ht="12.75" x14ac:dyDescent="0.2">
      <c r="A12" s="13" t="s">
        <v>39</v>
      </c>
      <c r="B12" s="7" t="e">
        <f>VLOOKUP(A12,#REF!,2,0)</f>
        <v>#REF!</v>
      </c>
      <c r="C12" s="7" t="e">
        <f>VLOOKUP(Table1[[#This Row],[Player]],#REF!,3,0)</f>
        <v>#REF!</v>
      </c>
      <c r="D12" s="7">
        <v>7</v>
      </c>
      <c r="E12" s="7" t="e">
        <f>VLOOKUP(Table1[[#This Row],[Player]],#REF!,22,0)</f>
        <v>#REF!</v>
      </c>
      <c r="F12" s="7" t="e">
        <f>IF(Table1[[#This Row],[Gross]]&gt;0,Table1[[#This Row],[Gross]]-72,0)</f>
        <v>#REF!</v>
      </c>
      <c r="G12" s="7" t="e">
        <f>IF(Table1[[#This Row],[Gross]]&gt;0,Table1[[#This Row],[Gross]]-Table1[[#This Row],[Index]],0)</f>
        <v>#REF!</v>
      </c>
      <c r="H12" s="7" t="e">
        <f>IF(Table1[[#This Row],[Net]]&gt;0,Table1[[#This Row],[Net]]-72,0)</f>
        <v>#REF!</v>
      </c>
      <c r="I12" s="16" t="e">
        <f>VLOOKUP(Table1[[#This Row],[Player]],#REF!,28,0)</f>
        <v>#REF!</v>
      </c>
    </row>
    <row r="13" spans="1:9" ht="12.75" x14ac:dyDescent="0.2">
      <c r="A13" s="13" t="s">
        <v>39</v>
      </c>
      <c r="B13" s="7" t="e">
        <f>VLOOKUP(A13,#REF!,2,0)</f>
        <v>#REF!</v>
      </c>
      <c r="C13" s="7" t="e">
        <f>VLOOKUP(Table1[[#This Row],[Player]],#REF!,3,0)</f>
        <v>#REF!</v>
      </c>
      <c r="D13" s="7">
        <v>8</v>
      </c>
      <c r="E13" s="7" t="e">
        <f>VLOOKUP(Table1[[#This Row],[Player]],#REF!,22,0)</f>
        <v>#REF!</v>
      </c>
      <c r="F13" s="7" t="e">
        <f>IF(Table1[[#This Row],[Gross]]&gt;0,Table1[[#This Row],[Gross]]-72,0)</f>
        <v>#REF!</v>
      </c>
      <c r="G13" s="7" t="e">
        <f>IF(Table1[[#This Row],[Gross]]&gt;0,Table1[[#This Row],[Gross]]-Table1[[#This Row],[Index]],0)</f>
        <v>#REF!</v>
      </c>
      <c r="H13" s="7" t="e">
        <f>IF(Table1[[#This Row],[Net]]&gt;0,Table1[[#This Row],[Net]]-72,0)</f>
        <v>#REF!</v>
      </c>
      <c r="I13" s="16">
        <v>0</v>
      </c>
    </row>
    <row r="14" spans="1:9" ht="12.75" x14ac:dyDescent="0.2">
      <c r="A14" s="13" t="s">
        <v>44</v>
      </c>
      <c r="B14" s="7" t="e">
        <f>VLOOKUP(A14,#REF!,2,0)</f>
        <v>#REF!</v>
      </c>
      <c r="C14" s="7" t="e">
        <f>VLOOKUP(Table1[[#This Row],[Player]],#REF!,3,0)</f>
        <v>#REF!</v>
      </c>
      <c r="D14" s="7">
        <v>1</v>
      </c>
      <c r="E14" s="7" t="e">
        <f>VLOOKUP(Table1[[#This Row],[Player]],#REF!,22,0)</f>
        <v>#REF!</v>
      </c>
      <c r="F14" s="7" t="e">
        <f>IF(Table1[[#This Row],[Gross]]&gt;0,Table1[[#This Row],[Gross]]-72,0)</f>
        <v>#REF!</v>
      </c>
      <c r="G14" s="7" t="e">
        <f>IF(Table1[[#This Row],[Gross]]&gt;0,Table1[[#This Row],[Gross]]-Table1[[#This Row],[Index]],0)</f>
        <v>#REF!</v>
      </c>
      <c r="H14" s="7" t="e">
        <f>IF(Table1[[#This Row],[Net]]&gt;0,Table1[[#This Row],[Net]]-72,0)</f>
        <v>#REF!</v>
      </c>
      <c r="I14" s="16">
        <v>0</v>
      </c>
    </row>
    <row r="15" spans="1:9" ht="12.75" x14ac:dyDescent="0.2">
      <c r="A15" s="13" t="s">
        <v>44</v>
      </c>
      <c r="B15" s="7" t="e">
        <f>VLOOKUP(A15,#REF!,2,0)</f>
        <v>#REF!</v>
      </c>
      <c r="C15" s="7" t="e">
        <f>VLOOKUP(Table1[[#This Row],[Player]],#REF!,3,0)</f>
        <v>#REF!</v>
      </c>
      <c r="D15" s="7">
        <v>2</v>
      </c>
      <c r="E15" s="7" t="e">
        <f>VLOOKUP(Table1[[#This Row],[Player]],#REF!,22,0)</f>
        <v>#REF!</v>
      </c>
      <c r="F15" s="7" t="e">
        <f>IF(Table1[[#This Row],[Gross]]&gt;0,Table1[[#This Row],[Gross]]-72,0)</f>
        <v>#REF!</v>
      </c>
      <c r="G15" s="7" t="e">
        <f>IF(Table1[[#This Row],[Gross]]&gt;0,Table1[[#This Row],[Gross]]-Table1[[#This Row],[Index]],0)</f>
        <v>#REF!</v>
      </c>
      <c r="H15" s="7" t="e">
        <f>IF(Table1[[#This Row],[Net]]&gt;0,Table1[[#This Row],[Net]]-72,0)</f>
        <v>#REF!</v>
      </c>
      <c r="I15" s="16" t="e">
        <f>VLOOKUP(Table1[[#This Row],[Player]],#REF!,28,0)</f>
        <v>#REF!</v>
      </c>
    </row>
    <row r="16" spans="1:9" ht="12.75" x14ac:dyDescent="0.2">
      <c r="A16" s="13" t="s">
        <v>44</v>
      </c>
      <c r="B16" s="7" t="e">
        <f>VLOOKUP(A16,#REF!,2,0)</f>
        <v>#REF!</v>
      </c>
      <c r="C16" s="7" t="e">
        <f>VLOOKUP(Table1[[#This Row],[Player]],#REF!,3,0)</f>
        <v>#REF!</v>
      </c>
      <c r="D16" s="7">
        <v>3</v>
      </c>
      <c r="E16" s="7" t="e">
        <f>VLOOKUP(Table1[[#This Row],[Player]],#REF!,22,0)</f>
        <v>#REF!</v>
      </c>
      <c r="F16" s="7" t="e">
        <f>IF(Table1[[#This Row],[Gross]]&gt;0,Table1[[#This Row],[Gross]]-72,0)</f>
        <v>#REF!</v>
      </c>
      <c r="G16" s="7" t="e">
        <f>IF(Table1[[#This Row],[Gross]]&gt;0,Table1[[#This Row],[Gross]]-Table1[[#This Row],[Index]],0)</f>
        <v>#REF!</v>
      </c>
      <c r="H16" s="7" t="e">
        <f>IF(Table1[[#This Row],[Net]]&gt;0,Table1[[#This Row],[Net]]-72,0)</f>
        <v>#REF!</v>
      </c>
      <c r="I16" s="16" t="e">
        <f>VLOOKUP(Table1[[#This Row],[Player]],#REF!,28,0)</f>
        <v>#REF!</v>
      </c>
    </row>
    <row r="17" spans="1:9" ht="12.75" x14ac:dyDescent="0.2">
      <c r="A17" s="13" t="s">
        <v>44</v>
      </c>
      <c r="B17" s="7" t="e">
        <f>VLOOKUP(A17,#REF!,2,0)</f>
        <v>#REF!</v>
      </c>
      <c r="C17" s="7" t="e">
        <f>VLOOKUP(Table1[[#This Row],[Player]],#REF!,3,0)</f>
        <v>#REF!</v>
      </c>
      <c r="D17" s="7">
        <v>6</v>
      </c>
      <c r="E17" s="7" t="e">
        <f>VLOOKUP(Table1[[#This Row],[Player]],#REF!,22,0)</f>
        <v>#REF!</v>
      </c>
      <c r="F17" s="7" t="e">
        <f>IF(Table1[[#This Row],[Gross]]&gt;0,Table1[[#This Row],[Gross]]-72,0)</f>
        <v>#REF!</v>
      </c>
      <c r="G17" s="7" t="e">
        <f>IF(Table1[[#This Row],[Gross]]&gt;0,Table1[[#This Row],[Gross]]-Table1[[#This Row],[Index]],0)</f>
        <v>#REF!</v>
      </c>
      <c r="H17" s="7" t="e">
        <f>IF(Table1[[#This Row],[Net]]&gt;0,Table1[[#This Row],[Net]]-72,0)</f>
        <v>#REF!</v>
      </c>
      <c r="I17" s="16" t="e">
        <f>VLOOKUP(Table1[[#This Row],[Player]],#REF!,28,0)</f>
        <v>#REF!</v>
      </c>
    </row>
    <row r="18" spans="1:9" ht="12.75" x14ac:dyDescent="0.2">
      <c r="A18" s="13" t="s">
        <v>44</v>
      </c>
      <c r="B18" s="7" t="e">
        <f>VLOOKUP(A18,#REF!,2,0)</f>
        <v>#REF!</v>
      </c>
      <c r="C18" s="7" t="e">
        <f>VLOOKUP(Table1[[#This Row],[Player]],#REF!,3,0)</f>
        <v>#REF!</v>
      </c>
      <c r="D18" s="7">
        <v>7</v>
      </c>
      <c r="E18" s="7" t="e">
        <f>VLOOKUP(Table1[[#This Row],[Player]],#REF!,22,0)</f>
        <v>#REF!</v>
      </c>
      <c r="F18" s="7" t="e">
        <f>IF(Table1[[#This Row],[Gross]]&gt;0,Table1[[#This Row],[Gross]]-72,0)</f>
        <v>#REF!</v>
      </c>
      <c r="G18" s="7" t="e">
        <f>IF(Table1[[#This Row],[Gross]]&gt;0,Table1[[#This Row],[Gross]]-Table1[[#This Row],[Index]],0)</f>
        <v>#REF!</v>
      </c>
      <c r="H18" s="7" t="e">
        <f>IF(Table1[[#This Row],[Net]]&gt;0,Table1[[#This Row],[Net]]-72,0)</f>
        <v>#REF!</v>
      </c>
      <c r="I18" s="16" t="e">
        <f>VLOOKUP(Table1[[#This Row],[Player]],#REF!,28,0)</f>
        <v>#REF!</v>
      </c>
    </row>
    <row r="19" spans="1:9" ht="12.75" x14ac:dyDescent="0.2">
      <c r="A19" s="13" t="s">
        <v>44</v>
      </c>
      <c r="B19" s="7" t="e">
        <f>VLOOKUP(A19,#REF!,2,0)</f>
        <v>#REF!</v>
      </c>
      <c r="C19" s="7" t="e">
        <f>VLOOKUP(Table1[[#This Row],[Player]],#REF!,3,0)</f>
        <v>#REF!</v>
      </c>
      <c r="D19" s="7">
        <v>8</v>
      </c>
      <c r="E19" s="7" t="e">
        <f>VLOOKUP(Table1[[#This Row],[Player]],#REF!,22,0)</f>
        <v>#REF!</v>
      </c>
      <c r="F19" s="7" t="e">
        <f>IF(Table1[[#This Row],[Gross]]&gt;0,Table1[[#This Row],[Gross]]-72,0)</f>
        <v>#REF!</v>
      </c>
      <c r="G19" s="7" t="e">
        <f>IF(Table1[[#This Row],[Gross]]&gt;0,Table1[[#This Row],[Gross]]-Table1[[#This Row],[Index]],0)</f>
        <v>#REF!</v>
      </c>
      <c r="H19" s="7" t="e">
        <f>IF(Table1[[#This Row],[Net]]&gt;0,Table1[[#This Row],[Net]]-72,0)</f>
        <v>#REF!</v>
      </c>
      <c r="I19" s="16">
        <v>0</v>
      </c>
    </row>
    <row r="20" spans="1:9" ht="12.75" x14ac:dyDescent="0.2">
      <c r="A20" s="13" t="s">
        <v>33</v>
      </c>
      <c r="B20" s="7" t="e">
        <f>VLOOKUP(A20,#REF!,2,0)</f>
        <v>#REF!</v>
      </c>
      <c r="C20" s="7" t="e">
        <f>VLOOKUP(Table1[[#This Row],[Player]],#REF!,3,0)</f>
        <v>#REF!</v>
      </c>
      <c r="D20" s="7">
        <v>1</v>
      </c>
      <c r="E20" s="7" t="e">
        <f>VLOOKUP(Table1[[#This Row],[Player]],#REF!,22,0)</f>
        <v>#REF!</v>
      </c>
      <c r="F20" s="7" t="e">
        <f>IF(Table1[[#This Row],[Gross]]&gt;0,Table1[[#This Row],[Gross]]-72,0)</f>
        <v>#REF!</v>
      </c>
      <c r="G20" s="7" t="e">
        <f>IF(Table1[[#This Row],[Gross]]&gt;0,Table1[[#This Row],[Gross]]-Table1[[#This Row],[Index]],0)</f>
        <v>#REF!</v>
      </c>
      <c r="H20" s="7" t="e">
        <f>IF(Table1[[#This Row],[Net]]&gt;0,Table1[[#This Row],[Net]]-72,0)</f>
        <v>#REF!</v>
      </c>
      <c r="I20" s="16">
        <v>0</v>
      </c>
    </row>
    <row r="21" spans="1:9" ht="12.75" x14ac:dyDescent="0.2">
      <c r="A21" s="13" t="s">
        <v>33</v>
      </c>
      <c r="B21" s="7" t="e">
        <f>VLOOKUP(A21,#REF!,2,0)</f>
        <v>#REF!</v>
      </c>
      <c r="C21" s="7" t="e">
        <f>VLOOKUP(Table1[[#This Row],[Player]],#REF!,3,0)</f>
        <v>#REF!</v>
      </c>
      <c r="D21" s="7">
        <v>2</v>
      </c>
      <c r="E21" s="7" t="e">
        <f>VLOOKUP(Table1[[#This Row],[Player]],#REF!,22,0)</f>
        <v>#REF!</v>
      </c>
      <c r="F21" s="7" t="e">
        <f>IF(Table1[[#This Row],[Gross]]&gt;0,Table1[[#This Row],[Gross]]-72,0)</f>
        <v>#REF!</v>
      </c>
      <c r="G21" s="7" t="e">
        <f>IF(Table1[[#This Row],[Gross]]&gt;0,Table1[[#This Row],[Gross]]-Table1[[#This Row],[Index]],0)</f>
        <v>#REF!</v>
      </c>
      <c r="H21" s="7" t="e">
        <f>IF(Table1[[#This Row],[Net]]&gt;0,Table1[[#This Row],[Net]]-72,0)</f>
        <v>#REF!</v>
      </c>
      <c r="I21" s="16" t="e">
        <f>VLOOKUP(Table1[[#This Row],[Player]],#REF!,28,0)</f>
        <v>#REF!</v>
      </c>
    </row>
    <row r="22" spans="1:9" ht="12.75" x14ac:dyDescent="0.2">
      <c r="A22" s="13" t="s">
        <v>33</v>
      </c>
      <c r="B22" s="7" t="e">
        <f>VLOOKUP(A22,#REF!,2,0)</f>
        <v>#REF!</v>
      </c>
      <c r="C22" s="7" t="e">
        <f>VLOOKUP(Table1[[#This Row],[Player]],#REF!,3,0)</f>
        <v>#REF!</v>
      </c>
      <c r="D22" s="7">
        <v>3</v>
      </c>
      <c r="E22" s="7" t="e">
        <f>VLOOKUP(Table1[[#This Row],[Player]],#REF!,22,0)</f>
        <v>#REF!</v>
      </c>
      <c r="F22" s="7" t="e">
        <f>IF(Table1[[#This Row],[Gross]]&gt;0,Table1[[#This Row],[Gross]]-72,0)</f>
        <v>#REF!</v>
      </c>
      <c r="G22" s="7" t="e">
        <f>IF(Table1[[#This Row],[Gross]]&gt;0,Table1[[#This Row],[Gross]]-Table1[[#This Row],[Index]],0)</f>
        <v>#REF!</v>
      </c>
      <c r="H22" s="7" t="e">
        <f>IF(Table1[[#This Row],[Net]]&gt;0,Table1[[#This Row],[Net]]-72,0)</f>
        <v>#REF!</v>
      </c>
      <c r="I22" s="16" t="e">
        <f>VLOOKUP(Table1[[#This Row],[Player]],#REF!,28,0)</f>
        <v>#REF!</v>
      </c>
    </row>
    <row r="23" spans="1:9" ht="12.75" x14ac:dyDescent="0.2">
      <c r="A23" s="13" t="s">
        <v>33</v>
      </c>
      <c r="B23" s="7" t="e">
        <f>VLOOKUP(A23,#REF!,2,0)</f>
        <v>#REF!</v>
      </c>
      <c r="C23" s="7" t="e">
        <f>VLOOKUP(Table1[[#This Row],[Player]],#REF!,3,0)</f>
        <v>#REF!</v>
      </c>
      <c r="D23" s="7">
        <v>6</v>
      </c>
      <c r="E23" s="7" t="e">
        <f>VLOOKUP(Table1[[#This Row],[Player]],#REF!,22,0)</f>
        <v>#REF!</v>
      </c>
      <c r="F23" s="7" t="e">
        <f>IF(Table1[[#This Row],[Gross]]&gt;0,Table1[[#This Row],[Gross]]-72,0)</f>
        <v>#REF!</v>
      </c>
      <c r="G23" s="7" t="e">
        <f>IF(Table1[[#This Row],[Gross]]&gt;0,Table1[[#This Row],[Gross]]-Table1[[#This Row],[Index]],0)</f>
        <v>#REF!</v>
      </c>
      <c r="H23" s="7" t="e">
        <f>IF(Table1[[#This Row],[Net]]&gt;0,Table1[[#This Row],[Net]]-72,0)</f>
        <v>#REF!</v>
      </c>
      <c r="I23" s="16" t="e">
        <f>VLOOKUP(Table1[[#This Row],[Player]],#REF!,28,0)</f>
        <v>#REF!</v>
      </c>
    </row>
    <row r="24" spans="1:9" ht="12.75" x14ac:dyDescent="0.2">
      <c r="A24" s="13" t="s">
        <v>33</v>
      </c>
      <c r="B24" s="7" t="e">
        <f>VLOOKUP(A24,#REF!,2,0)</f>
        <v>#REF!</v>
      </c>
      <c r="C24" s="7" t="e">
        <f>VLOOKUP(Table1[[#This Row],[Player]],#REF!,3,0)</f>
        <v>#REF!</v>
      </c>
      <c r="D24" s="7">
        <v>7</v>
      </c>
      <c r="E24" s="7" t="e">
        <f>VLOOKUP(Table1[[#This Row],[Player]],#REF!,22,0)</f>
        <v>#REF!</v>
      </c>
      <c r="F24" s="7" t="e">
        <f>IF(Table1[[#This Row],[Gross]]&gt;0,Table1[[#This Row],[Gross]]-72,0)</f>
        <v>#REF!</v>
      </c>
      <c r="G24" s="7" t="e">
        <f>IF(Table1[[#This Row],[Gross]]&gt;0,Table1[[#This Row],[Gross]]-Table1[[#This Row],[Index]],0)</f>
        <v>#REF!</v>
      </c>
      <c r="H24" s="7" t="e">
        <f>IF(Table1[[#This Row],[Net]]&gt;0,Table1[[#This Row],[Net]]-72,0)</f>
        <v>#REF!</v>
      </c>
      <c r="I24" s="16" t="e">
        <f>VLOOKUP(Table1[[#This Row],[Player]],#REF!,28,0)</f>
        <v>#REF!</v>
      </c>
    </row>
    <row r="25" spans="1:9" ht="12.75" x14ac:dyDescent="0.2">
      <c r="A25" s="13" t="s">
        <v>33</v>
      </c>
      <c r="B25" s="7" t="e">
        <f>VLOOKUP(A25,#REF!,2,0)</f>
        <v>#REF!</v>
      </c>
      <c r="C25" s="7" t="e">
        <f>VLOOKUP(Table1[[#This Row],[Player]],#REF!,3,0)</f>
        <v>#REF!</v>
      </c>
      <c r="D25" s="7">
        <v>8</v>
      </c>
      <c r="E25" s="7" t="e">
        <f>VLOOKUP(Table1[[#This Row],[Player]],#REF!,22,0)</f>
        <v>#REF!</v>
      </c>
      <c r="F25" s="7" t="e">
        <f>IF(Table1[[#This Row],[Gross]]&gt;0,Table1[[#This Row],[Gross]]-72,0)</f>
        <v>#REF!</v>
      </c>
      <c r="G25" s="7" t="e">
        <f>IF(Table1[[#This Row],[Gross]]&gt;0,Table1[[#This Row],[Gross]]-Table1[[#This Row],[Index]],0)</f>
        <v>#REF!</v>
      </c>
      <c r="H25" s="7" t="e">
        <f>IF(Table1[[#This Row],[Net]]&gt;0,Table1[[#This Row],[Net]]-72,0)</f>
        <v>#REF!</v>
      </c>
      <c r="I25" s="16">
        <v>0</v>
      </c>
    </row>
    <row r="26" spans="1:9" ht="12.75" x14ac:dyDescent="0.2">
      <c r="A26" s="13" t="s">
        <v>11</v>
      </c>
      <c r="B26" s="7" t="e">
        <f>VLOOKUP(A26,#REF!,2,0)</f>
        <v>#REF!</v>
      </c>
      <c r="C26" s="7" t="e">
        <f>VLOOKUP(Table1[[#This Row],[Player]],#REF!,3,0)</f>
        <v>#REF!</v>
      </c>
      <c r="D26" s="7">
        <v>1</v>
      </c>
      <c r="E26" s="7" t="e">
        <f>VLOOKUP(Table1[[#This Row],[Player]],#REF!,22,0)</f>
        <v>#REF!</v>
      </c>
      <c r="F26" s="7" t="e">
        <f>IF(Table1[[#This Row],[Gross]]&gt;0,Table1[[#This Row],[Gross]]-72,0)</f>
        <v>#REF!</v>
      </c>
      <c r="G26" s="7" t="e">
        <f>IF(Table1[[#This Row],[Gross]]&gt;0,Table1[[#This Row],[Gross]]-Table1[[#This Row],[Index]],0)</f>
        <v>#REF!</v>
      </c>
      <c r="H26" s="7" t="e">
        <f>IF(Table1[[#This Row],[Net]]&gt;0,Table1[[#This Row],[Net]]-72,0)</f>
        <v>#REF!</v>
      </c>
      <c r="I26" s="16">
        <v>0</v>
      </c>
    </row>
    <row r="27" spans="1:9" ht="12.75" x14ac:dyDescent="0.2">
      <c r="A27" s="13" t="s">
        <v>11</v>
      </c>
      <c r="B27" s="7" t="e">
        <f>VLOOKUP(A27,#REF!,2,0)</f>
        <v>#REF!</v>
      </c>
      <c r="C27" s="7" t="e">
        <f>VLOOKUP(Table1[[#This Row],[Player]],#REF!,3,0)</f>
        <v>#REF!</v>
      </c>
      <c r="D27" s="7">
        <v>2</v>
      </c>
      <c r="E27" s="7" t="e">
        <f>VLOOKUP(Table1[[#This Row],[Player]],#REF!,22,0)</f>
        <v>#REF!</v>
      </c>
      <c r="F27" s="7" t="e">
        <f>IF(Table1[[#This Row],[Gross]]&gt;0,Table1[[#This Row],[Gross]]-72,0)</f>
        <v>#REF!</v>
      </c>
      <c r="G27" s="7" t="e">
        <f>IF(Table1[[#This Row],[Gross]]&gt;0,Table1[[#This Row],[Gross]]-Table1[[#This Row],[Index]],0)</f>
        <v>#REF!</v>
      </c>
      <c r="H27" s="7" t="e">
        <f>IF(Table1[[#This Row],[Net]]&gt;0,Table1[[#This Row],[Net]]-72,0)</f>
        <v>#REF!</v>
      </c>
      <c r="I27" s="16" t="e">
        <f>VLOOKUP(Table1[[#This Row],[Player]],#REF!,28,0)</f>
        <v>#REF!</v>
      </c>
    </row>
    <row r="28" spans="1:9" ht="12.75" x14ac:dyDescent="0.2">
      <c r="A28" s="13" t="s">
        <v>11</v>
      </c>
      <c r="B28" s="7" t="e">
        <f>VLOOKUP(A28,#REF!,2,0)</f>
        <v>#REF!</v>
      </c>
      <c r="C28" s="7" t="e">
        <f>VLOOKUP(Table1[[#This Row],[Player]],#REF!,3,0)</f>
        <v>#REF!</v>
      </c>
      <c r="D28" s="7">
        <v>3</v>
      </c>
      <c r="E28" s="7" t="e">
        <f>VLOOKUP(Table1[[#This Row],[Player]],#REF!,22,0)</f>
        <v>#REF!</v>
      </c>
      <c r="F28" s="7" t="e">
        <f>IF(Table1[[#This Row],[Gross]]&gt;0,Table1[[#This Row],[Gross]]-72,0)</f>
        <v>#REF!</v>
      </c>
      <c r="G28" s="7" t="e">
        <f>IF(Table1[[#This Row],[Gross]]&gt;0,Table1[[#This Row],[Gross]]-Table1[[#This Row],[Index]],0)</f>
        <v>#REF!</v>
      </c>
      <c r="H28" s="7" t="e">
        <f>IF(Table1[[#This Row],[Net]]&gt;0,Table1[[#This Row],[Net]]-72,0)</f>
        <v>#REF!</v>
      </c>
      <c r="I28" s="16" t="e">
        <f>VLOOKUP(Table1[[#This Row],[Player]],#REF!,28,0)</f>
        <v>#REF!</v>
      </c>
    </row>
    <row r="29" spans="1:9" ht="12.75" x14ac:dyDescent="0.2">
      <c r="A29" s="13" t="s">
        <v>11</v>
      </c>
      <c r="B29" s="7" t="e">
        <f>VLOOKUP(A29,#REF!,2,0)</f>
        <v>#REF!</v>
      </c>
      <c r="C29" s="7" t="e">
        <f>VLOOKUP(Table1[[#This Row],[Player]],#REF!,3,0)</f>
        <v>#REF!</v>
      </c>
      <c r="D29" s="7">
        <v>6</v>
      </c>
      <c r="E29" s="7" t="e">
        <f>VLOOKUP(Table1[[#This Row],[Player]],#REF!,22,0)</f>
        <v>#REF!</v>
      </c>
      <c r="F29" s="7" t="e">
        <f>IF(Table1[[#This Row],[Gross]]&gt;0,Table1[[#This Row],[Gross]]-72,0)</f>
        <v>#REF!</v>
      </c>
      <c r="G29" s="7" t="e">
        <f>IF(Table1[[#This Row],[Gross]]&gt;0,Table1[[#This Row],[Gross]]-Table1[[#This Row],[Index]],0)</f>
        <v>#REF!</v>
      </c>
      <c r="H29" s="7" t="e">
        <f>IF(Table1[[#This Row],[Net]]&gt;0,Table1[[#This Row],[Net]]-72,0)</f>
        <v>#REF!</v>
      </c>
      <c r="I29" s="16" t="e">
        <f>VLOOKUP(Table1[[#This Row],[Player]],#REF!,28,0)</f>
        <v>#REF!</v>
      </c>
    </row>
    <row r="30" spans="1:9" ht="12.75" x14ac:dyDescent="0.2">
      <c r="A30" s="13" t="s">
        <v>11</v>
      </c>
      <c r="B30" s="7" t="e">
        <f>VLOOKUP(A30,#REF!,2,0)</f>
        <v>#REF!</v>
      </c>
      <c r="C30" s="7" t="e">
        <f>VLOOKUP(Table1[[#This Row],[Player]],#REF!,3,0)</f>
        <v>#REF!</v>
      </c>
      <c r="D30" s="7">
        <v>7</v>
      </c>
      <c r="E30" s="7" t="e">
        <f>VLOOKUP(Table1[[#This Row],[Player]],#REF!,22,0)</f>
        <v>#REF!</v>
      </c>
      <c r="F30" s="7" t="e">
        <f>IF(Table1[[#This Row],[Gross]]&gt;0,Table1[[#This Row],[Gross]]-72,0)</f>
        <v>#REF!</v>
      </c>
      <c r="G30" s="7" t="e">
        <f>IF(Table1[[#This Row],[Gross]]&gt;0,Table1[[#This Row],[Gross]]-Table1[[#This Row],[Index]],0)</f>
        <v>#REF!</v>
      </c>
      <c r="H30" s="7" t="e">
        <f>IF(Table1[[#This Row],[Net]]&gt;0,Table1[[#This Row],[Net]]-72,0)</f>
        <v>#REF!</v>
      </c>
      <c r="I30" s="16" t="e">
        <f>VLOOKUP(Table1[[#This Row],[Player]],#REF!,28,0)</f>
        <v>#REF!</v>
      </c>
    </row>
    <row r="31" spans="1:9" ht="12.75" x14ac:dyDescent="0.2">
      <c r="A31" s="13" t="s">
        <v>11</v>
      </c>
      <c r="B31" s="7" t="e">
        <f>VLOOKUP(A31,#REF!,2,0)</f>
        <v>#REF!</v>
      </c>
      <c r="C31" s="7" t="e">
        <f>VLOOKUP(Table1[[#This Row],[Player]],#REF!,3,0)</f>
        <v>#REF!</v>
      </c>
      <c r="D31" s="7">
        <v>8</v>
      </c>
      <c r="E31" s="7" t="e">
        <f>VLOOKUP(Table1[[#This Row],[Player]],#REF!,22,0)</f>
        <v>#REF!</v>
      </c>
      <c r="F31" s="7" t="e">
        <f>IF(Table1[[#This Row],[Gross]]&gt;0,Table1[[#This Row],[Gross]]-72,0)</f>
        <v>#REF!</v>
      </c>
      <c r="G31" s="7" t="e">
        <f>IF(Table1[[#This Row],[Gross]]&gt;0,Table1[[#This Row],[Gross]]-Table1[[#This Row],[Index]],0)</f>
        <v>#REF!</v>
      </c>
      <c r="H31" s="7" t="e">
        <f>IF(Table1[[#This Row],[Net]]&gt;0,Table1[[#This Row],[Net]]-72,0)</f>
        <v>#REF!</v>
      </c>
      <c r="I31" s="16">
        <v>0</v>
      </c>
    </row>
    <row r="32" spans="1:9" ht="12.75" x14ac:dyDescent="0.2">
      <c r="A32" s="13" t="s">
        <v>46</v>
      </c>
      <c r="B32" s="7" t="e">
        <f>VLOOKUP(A32,#REF!,2,0)</f>
        <v>#REF!</v>
      </c>
      <c r="C32" s="7" t="e">
        <f>VLOOKUP(Table1[[#This Row],[Player]],#REF!,3,0)</f>
        <v>#REF!</v>
      </c>
      <c r="D32" s="7">
        <v>1</v>
      </c>
      <c r="E32" s="7" t="e">
        <f>VLOOKUP(Table1[[#This Row],[Player]],#REF!,22,0)</f>
        <v>#REF!</v>
      </c>
      <c r="F32" s="7" t="e">
        <f>IF(Table1[[#This Row],[Gross]]&gt;0,Table1[[#This Row],[Gross]]-72,0)</f>
        <v>#REF!</v>
      </c>
      <c r="G32" s="7" t="e">
        <f>IF(Table1[[#This Row],[Gross]]&gt;0,Table1[[#This Row],[Gross]]-Table1[[#This Row],[Index]],0)</f>
        <v>#REF!</v>
      </c>
      <c r="H32" s="7" t="e">
        <f>IF(Table1[[#This Row],[Net]]&gt;0,Table1[[#This Row],[Net]]-72,0)</f>
        <v>#REF!</v>
      </c>
      <c r="I32" s="16">
        <v>0</v>
      </c>
    </row>
    <row r="33" spans="1:9" ht="12.75" x14ac:dyDescent="0.2">
      <c r="A33" s="13" t="s">
        <v>46</v>
      </c>
      <c r="B33" s="7" t="e">
        <f>VLOOKUP(A33,#REF!,2,0)</f>
        <v>#REF!</v>
      </c>
      <c r="C33" s="7" t="e">
        <f>VLOOKUP(Table1[[#This Row],[Player]],#REF!,3,0)</f>
        <v>#REF!</v>
      </c>
      <c r="D33" s="7">
        <v>2</v>
      </c>
      <c r="E33" s="7" t="e">
        <f>VLOOKUP(Table1[[#This Row],[Player]],#REF!,22,0)</f>
        <v>#REF!</v>
      </c>
      <c r="F33" s="7" t="e">
        <f>IF(Table1[[#This Row],[Gross]]&gt;0,Table1[[#This Row],[Gross]]-72,0)</f>
        <v>#REF!</v>
      </c>
      <c r="G33" s="7" t="e">
        <f>IF(Table1[[#This Row],[Gross]]&gt;0,Table1[[#This Row],[Gross]]-Table1[[#This Row],[Index]],0)</f>
        <v>#REF!</v>
      </c>
      <c r="H33" s="7" t="e">
        <f>IF(Table1[[#This Row],[Net]]&gt;0,Table1[[#This Row],[Net]]-72,0)</f>
        <v>#REF!</v>
      </c>
      <c r="I33" s="16" t="e">
        <f>VLOOKUP(Table1[[#This Row],[Player]],#REF!,28,0)</f>
        <v>#REF!</v>
      </c>
    </row>
    <row r="34" spans="1:9" ht="12.75" x14ac:dyDescent="0.2">
      <c r="A34" s="13" t="s">
        <v>46</v>
      </c>
      <c r="B34" s="7" t="e">
        <f>VLOOKUP(A34,#REF!,2,0)</f>
        <v>#REF!</v>
      </c>
      <c r="C34" s="7" t="e">
        <f>VLOOKUP(Table1[[#This Row],[Player]],#REF!,3,0)</f>
        <v>#REF!</v>
      </c>
      <c r="D34" s="7">
        <v>3</v>
      </c>
      <c r="E34" s="7" t="e">
        <f>VLOOKUP(Table1[[#This Row],[Player]],#REF!,22,0)</f>
        <v>#REF!</v>
      </c>
      <c r="F34" s="7" t="e">
        <f>IF(Table1[[#This Row],[Gross]]&gt;0,Table1[[#This Row],[Gross]]-72,0)</f>
        <v>#REF!</v>
      </c>
      <c r="G34" s="7" t="e">
        <f>IF(Table1[[#This Row],[Gross]]&gt;0,Table1[[#This Row],[Gross]]-Table1[[#This Row],[Index]],0)</f>
        <v>#REF!</v>
      </c>
      <c r="H34" s="7" t="e">
        <f>IF(Table1[[#This Row],[Net]]&gt;0,Table1[[#This Row],[Net]]-72,0)</f>
        <v>#REF!</v>
      </c>
      <c r="I34" s="16" t="e">
        <f>VLOOKUP(Table1[[#This Row],[Player]],#REF!,28,0)</f>
        <v>#REF!</v>
      </c>
    </row>
    <row r="35" spans="1:9" ht="12.75" x14ac:dyDescent="0.2">
      <c r="A35" s="13" t="s">
        <v>46</v>
      </c>
      <c r="B35" s="7" t="e">
        <f>VLOOKUP(A35,#REF!,2,0)</f>
        <v>#REF!</v>
      </c>
      <c r="C35" s="7" t="e">
        <f>VLOOKUP(Table1[[#This Row],[Player]],#REF!,3,0)</f>
        <v>#REF!</v>
      </c>
      <c r="D35" s="7">
        <v>6</v>
      </c>
      <c r="E35" s="7" t="e">
        <f>VLOOKUP(Table1[[#This Row],[Player]],#REF!,22,0)</f>
        <v>#REF!</v>
      </c>
      <c r="F35" s="7" t="e">
        <f>IF(Table1[[#This Row],[Gross]]&gt;0,Table1[[#This Row],[Gross]]-72,0)</f>
        <v>#REF!</v>
      </c>
      <c r="G35" s="7" t="e">
        <f>IF(Table1[[#This Row],[Gross]]&gt;0,Table1[[#This Row],[Gross]]-Table1[[#This Row],[Index]],0)</f>
        <v>#REF!</v>
      </c>
      <c r="H35" s="7" t="e">
        <f>IF(Table1[[#This Row],[Net]]&gt;0,Table1[[#This Row],[Net]]-72,0)</f>
        <v>#REF!</v>
      </c>
      <c r="I35" s="16" t="e">
        <f>VLOOKUP(Table1[[#This Row],[Player]],#REF!,28,0)</f>
        <v>#REF!</v>
      </c>
    </row>
    <row r="36" spans="1:9" ht="12.75" x14ac:dyDescent="0.2">
      <c r="A36" s="13" t="s">
        <v>46</v>
      </c>
      <c r="B36" s="7" t="e">
        <f>VLOOKUP(A36,#REF!,2,0)</f>
        <v>#REF!</v>
      </c>
      <c r="C36" s="7" t="e">
        <f>VLOOKUP(Table1[[#This Row],[Player]],#REF!,3,0)</f>
        <v>#REF!</v>
      </c>
      <c r="D36" s="7">
        <v>7</v>
      </c>
      <c r="E36" s="7" t="e">
        <f>VLOOKUP(Table1[[#This Row],[Player]],#REF!,22,0)</f>
        <v>#REF!</v>
      </c>
      <c r="F36" s="7" t="e">
        <f>IF(Table1[[#This Row],[Gross]]&gt;0,Table1[[#This Row],[Gross]]-72,0)</f>
        <v>#REF!</v>
      </c>
      <c r="G36" s="7" t="e">
        <f>IF(Table1[[#This Row],[Gross]]&gt;0,Table1[[#This Row],[Gross]]-Table1[[#This Row],[Index]],0)</f>
        <v>#REF!</v>
      </c>
      <c r="H36" s="7" t="e">
        <f>IF(Table1[[#This Row],[Net]]&gt;0,Table1[[#This Row],[Net]]-72,0)</f>
        <v>#REF!</v>
      </c>
      <c r="I36" s="16" t="e">
        <f>VLOOKUP(Table1[[#This Row],[Player]],#REF!,28,0)</f>
        <v>#REF!</v>
      </c>
    </row>
    <row r="37" spans="1:9" ht="12.75" x14ac:dyDescent="0.2">
      <c r="A37" s="13" t="s">
        <v>46</v>
      </c>
      <c r="B37" s="7" t="e">
        <f>VLOOKUP(A37,#REF!,2,0)</f>
        <v>#REF!</v>
      </c>
      <c r="C37" s="7" t="e">
        <f>VLOOKUP(Table1[[#This Row],[Player]],#REF!,3,0)</f>
        <v>#REF!</v>
      </c>
      <c r="D37" s="7">
        <v>8</v>
      </c>
      <c r="E37" s="7" t="e">
        <f>VLOOKUP(Table1[[#This Row],[Player]],#REF!,22,0)</f>
        <v>#REF!</v>
      </c>
      <c r="F37" s="7" t="e">
        <f>IF(Table1[[#This Row],[Gross]]&gt;0,Table1[[#This Row],[Gross]]-72,0)</f>
        <v>#REF!</v>
      </c>
      <c r="G37" s="7" t="e">
        <f>IF(Table1[[#This Row],[Gross]]&gt;0,Table1[[#This Row],[Gross]]-Table1[[#This Row],[Index]],0)</f>
        <v>#REF!</v>
      </c>
      <c r="H37" s="7" t="e">
        <f>IF(Table1[[#This Row],[Net]]&gt;0,Table1[[#This Row],[Net]]-72,0)</f>
        <v>#REF!</v>
      </c>
      <c r="I37" s="16">
        <v>0</v>
      </c>
    </row>
    <row r="38" spans="1:9" ht="12.75" hidden="1" x14ac:dyDescent="0.2">
      <c r="A38" s="13" t="s">
        <v>12</v>
      </c>
      <c r="B38" s="7" t="e">
        <f>VLOOKUP(A38,#REF!,2,0)</f>
        <v>#REF!</v>
      </c>
      <c r="C38" s="7" t="e">
        <f>VLOOKUP(Table1[[#This Row],[Player]],#REF!,3,0)</f>
        <v>#REF!</v>
      </c>
      <c r="D38" s="7">
        <v>4</v>
      </c>
      <c r="E38" s="7" t="e">
        <f>SUM(VLOOKUP(Table1[[#This Row],[Player]],#REF!,11,0),VLOOKUP(Table1[[#This Row],[Player]],#REF!,11,0))</f>
        <v>#REF!</v>
      </c>
      <c r="F38" s="7" t="e">
        <f>IF(Table1[[#This Row],[Gross]]&gt;0,Table1[[#This Row],[Gross]]-72,0)</f>
        <v>#REF!</v>
      </c>
      <c r="G38" s="7" t="e">
        <f>IF(Table1[[#This Row],[Gross]]&gt;0,Table1[[#This Row],[Gross]]-Table1[[#This Row],[Index]],0)</f>
        <v>#REF!</v>
      </c>
      <c r="H38" s="7" t="e">
        <f>IF(Table1[[#This Row],[Net]]&gt;0,Table1[[#This Row],[Net]]-72,0)</f>
        <v>#REF!</v>
      </c>
      <c r="I38" s="16" t="e">
        <f>SUM(VLOOKUP(Table1[[#This Row],[Player]],#REF!,18,0),VLOOKUP(Table1[[#This Row],[Player]],#REF!,18,0))</f>
        <v>#REF!</v>
      </c>
    </row>
    <row r="39" spans="1:9" ht="12.75" hidden="1" x14ac:dyDescent="0.2">
      <c r="A39" s="13" t="s">
        <v>39</v>
      </c>
      <c r="B39" s="7" t="e">
        <f>VLOOKUP(A39,#REF!,2,0)</f>
        <v>#REF!</v>
      </c>
      <c r="C39" s="7" t="e">
        <f>VLOOKUP(Table1[[#This Row],[Player]],#REF!,3,0)</f>
        <v>#REF!</v>
      </c>
      <c r="D39" s="7">
        <v>4</v>
      </c>
      <c r="E39" s="7" t="e">
        <f>SUM(VLOOKUP(Table1[[#This Row],[Player]],#REF!,11,0),VLOOKUP(Table1[[#This Row],[Player]],#REF!,11,0))</f>
        <v>#REF!</v>
      </c>
      <c r="F39" s="7" t="e">
        <f>IF(Table1[[#This Row],[Gross]]&gt;0,Table1[[#This Row],[Gross]]-72,0)</f>
        <v>#REF!</v>
      </c>
      <c r="G39" s="7" t="e">
        <f>IF(Table1[[#This Row],[Gross]]&gt;0,Table1[[#This Row],[Gross]]-Table1[[#This Row],[Index]],0)</f>
        <v>#REF!</v>
      </c>
      <c r="H39" s="7" t="e">
        <f>IF(Table1[[#This Row],[Net]]&gt;0,Table1[[#This Row],[Net]]-72,0)</f>
        <v>#REF!</v>
      </c>
      <c r="I39" s="16" t="e">
        <f>SUM(VLOOKUP(Table1[[#This Row],[Player]],#REF!,18,0),VLOOKUP(Table1[[#This Row],[Player]],#REF!,18,0))</f>
        <v>#REF!</v>
      </c>
    </row>
    <row r="40" spans="1:9" ht="12.75" hidden="1" x14ac:dyDescent="0.2">
      <c r="A40" s="13" t="s">
        <v>44</v>
      </c>
      <c r="B40" s="7" t="e">
        <f>VLOOKUP(A40,#REF!,2,0)</f>
        <v>#REF!</v>
      </c>
      <c r="C40" s="7" t="e">
        <f>VLOOKUP(Table1[[#This Row],[Player]],#REF!,3,0)</f>
        <v>#REF!</v>
      </c>
      <c r="D40" s="7">
        <v>4</v>
      </c>
      <c r="E40" s="7" t="e">
        <f>SUM(VLOOKUP(Table1[[#This Row],[Player]],#REF!,11,0),VLOOKUP(Table1[[#This Row],[Player]],#REF!,11,0))</f>
        <v>#REF!</v>
      </c>
      <c r="F40" s="7" t="e">
        <f>IF(Table1[[#This Row],[Gross]]&gt;0,Table1[[#This Row],[Gross]]-72,0)</f>
        <v>#REF!</v>
      </c>
      <c r="G40" s="7" t="e">
        <f>IF(Table1[[#This Row],[Gross]]&gt;0,Table1[[#This Row],[Gross]]-Table1[[#This Row],[Index]],0)</f>
        <v>#REF!</v>
      </c>
      <c r="H40" s="7" t="e">
        <f>IF(Table1[[#This Row],[Net]]&gt;0,Table1[[#This Row],[Net]]-72,0)</f>
        <v>#REF!</v>
      </c>
      <c r="I40" s="16" t="e">
        <f>SUM(VLOOKUP(Table1[[#This Row],[Player]],#REF!,18,0),VLOOKUP(Table1[[#This Row],[Player]],#REF!,18,0))</f>
        <v>#REF!</v>
      </c>
    </row>
    <row r="41" spans="1:9" ht="12.75" hidden="1" x14ac:dyDescent="0.2">
      <c r="A41" s="13" t="s">
        <v>33</v>
      </c>
      <c r="B41" s="7" t="e">
        <f>VLOOKUP(A41,#REF!,2,0)</f>
        <v>#REF!</v>
      </c>
      <c r="C41" s="7" t="e">
        <f>VLOOKUP(Table1[[#This Row],[Player]],#REF!,3,0)</f>
        <v>#REF!</v>
      </c>
      <c r="D41" s="7">
        <v>4</v>
      </c>
      <c r="E41" s="7" t="e">
        <f>SUM(VLOOKUP(Table1[[#This Row],[Player]],#REF!,11,0),VLOOKUP(Table1[[#This Row],[Player]],#REF!,11,0))</f>
        <v>#REF!</v>
      </c>
      <c r="F41" s="7" t="e">
        <f>IF(Table1[[#This Row],[Gross]]&gt;0,Table1[[#This Row],[Gross]]-72,0)</f>
        <v>#REF!</v>
      </c>
      <c r="G41" s="7" t="e">
        <f>IF(Table1[[#This Row],[Gross]]&gt;0,Table1[[#This Row],[Gross]]-Table1[[#This Row],[Index]],0)</f>
        <v>#REF!</v>
      </c>
      <c r="H41" s="7" t="e">
        <f>IF(Table1[[#This Row],[Net]]&gt;0,Table1[[#This Row],[Net]]-72,0)</f>
        <v>#REF!</v>
      </c>
      <c r="I41" s="16" t="e">
        <f>SUM(VLOOKUP(Table1[[#This Row],[Player]],#REF!,18,0),VLOOKUP(Table1[[#This Row],[Player]],#REF!,18,0))</f>
        <v>#REF!</v>
      </c>
    </row>
    <row r="42" spans="1:9" ht="12.75" hidden="1" x14ac:dyDescent="0.2">
      <c r="A42" s="13" t="s">
        <v>11</v>
      </c>
      <c r="B42" s="7" t="e">
        <f>VLOOKUP(A42,#REF!,2,0)</f>
        <v>#REF!</v>
      </c>
      <c r="C42" s="7" t="e">
        <f>VLOOKUP(Table1[[#This Row],[Player]],#REF!,3,0)</f>
        <v>#REF!</v>
      </c>
      <c r="D42" s="7">
        <v>4</v>
      </c>
      <c r="E42" s="7" t="e">
        <f>SUM(VLOOKUP(Table1[[#This Row],[Player]],#REF!,11,0),VLOOKUP(Table1[[#This Row],[Player]],#REF!,11,0))</f>
        <v>#REF!</v>
      </c>
      <c r="F42" s="7" t="e">
        <f>IF(Table1[[#This Row],[Gross]]&gt;0,Table1[[#This Row],[Gross]]-72,0)</f>
        <v>#REF!</v>
      </c>
      <c r="G42" s="7" t="e">
        <f>IF(Table1[[#This Row],[Gross]]&gt;0,Table1[[#This Row],[Gross]]-Table1[[#This Row],[Index]],0)</f>
        <v>#REF!</v>
      </c>
      <c r="H42" s="7" t="e">
        <f>IF(Table1[[#This Row],[Net]]&gt;0,Table1[[#This Row],[Net]]-72,0)</f>
        <v>#REF!</v>
      </c>
      <c r="I42" s="16" t="e">
        <f>SUM(VLOOKUP(Table1[[#This Row],[Player]],#REF!,18,0),VLOOKUP(Table1[[#This Row],[Player]],#REF!,18,0))</f>
        <v>#REF!</v>
      </c>
    </row>
    <row r="43" spans="1:9" ht="12.75" hidden="1" x14ac:dyDescent="0.2">
      <c r="A43" s="13" t="s">
        <v>46</v>
      </c>
      <c r="B43" s="7" t="e">
        <f>VLOOKUP(A43,#REF!,2,0)</f>
        <v>#REF!</v>
      </c>
      <c r="C43" s="7" t="e">
        <f>VLOOKUP(Table1[[#This Row],[Player]],#REF!,3,0)</f>
        <v>#REF!</v>
      </c>
      <c r="D43" s="7">
        <v>4</v>
      </c>
      <c r="E43" s="7" t="e">
        <f>SUM(VLOOKUP(Table1[[#This Row],[Player]],#REF!,11,0),VLOOKUP(Table1[[#This Row],[Player]],#REF!,11,0))</f>
        <v>#REF!</v>
      </c>
      <c r="F43" s="7" t="e">
        <f>IF(Table1[[#This Row],[Gross]]&gt;0,Table1[[#This Row],[Gross]]-72,0)</f>
        <v>#REF!</v>
      </c>
      <c r="G43" s="7" t="e">
        <f>IF(Table1[[#This Row],[Gross]]&gt;0,Table1[[#This Row],[Gross]]-Table1[[#This Row],[Index]],0)</f>
        <v>#REF!</v>
      </c>
      <c r="H43" s="7" t="e">
        <f>IF(Table1[[#This Row],[Net]]&gt;0,Table1[[#This Row],[Net]]-72,0)</f>
        <v>#REF!</v>
      </c>
      <c r="I43" s="16" t="e">
        <f>SUM(VLOOKUP(Table1[[#This Row],[Player]],#REF!,18,0),VLOOKUP(Table1[[#This Row],[Player]],#REF!,18,0))</f>
        <v>#REF!</v>
      </c>
    </row>
    <row r="44" spans="1:9" ht="12.75" hidden="1" x14ac:dyDescent="0.2">
      <c r="A44" s="13" t="s">
        <v>34</v>
      </c>
      <c r="B44" s="7" t="e">
        <f>VLOOKUP(A44,#REF!,2,0)</f>
        <v>#REF!</v>
      </c>
      <c r="C44" s="7" t="e">
        <f>VLOOKUP(Table1[[#This Row],[Player]],#REF!,3,0)</f>
        <v>#REF!</v>
      </c>
      <c r="D44" s="7">
        <v>4</v>
      </c>
      <c r="E44" s="7" t="e">
        <f>SUM(VLOOKUP(Table1[[#This Row],[Player]],#REF!,11,0),VLOOKUP(Table1[[#This Row],[Player]],#REF!,11,0))</f>
        <v>#REF!</v>
      </c>
      <c r="F44" s="7" t="e">
        <f>IF(Table1[[#This Row],[Gross]]&gt;0,Table1[[#This Row],[Gross]]-72,0)</f>
        <v>#REF!</v>
      </c>
      <c r="G44" s="7" t="e">
        <f>IF(Table1[[#This Row],[Gross]]&gt;0,Table1[[#This Row],[Gross]]-Table1[[#This Row],[Index]],0)</f>
        <v>#REF!</v>
      </c>
      <c r="H44" s="7" t="e">
        <f>IF(Table1[[#This Row],[Net]]&gt;0,Table1[[#This Row],[Net]]-72,0)</f>
        <v>#REF!</v>
      </c>
      <c r="I44" s="16" t="e">
        <f>SUM(VLOOKUP(Table1[[#This Row],[Player]],#REF!,18,0),VLOOKUP(Table1[[#This Row],[Player]],#REF!,18,0))</f>
        <v>#REF!</v>
      </c>
    </row>
    <row r="45" spans="1:9" ht="12.75" hidden="1" x14ac:dyDescent="0.2">
      <c r="A45" s="13" t="s">
        <v>42</v>
      </c>
      <c r="B45" s="7" t="e">
        <f>VLOOKUP(A45,#REF!,2,0)</f>
        <v>#REF!</v>
      </c>
      <c r="C45" s="7" t="e">
        <f>VLOOKUP(Table1[[#This Row],[Player]],#REF!,3,0)</f>
        <v>#REF!</v>
      </c>
      <c r="D45" s="7">
        <v>4</v>
      </c>
      <c r="E45" s="7" t="e">
        <f>SUM(VLOOKUP(Table1[[#This Row],[Player]],#REF!,11,0),VLOOKUP(Table1[[#This Row],[Player]],#REF!,11,0))</f>
        <v>#REF!</v>
      </c>
      <c r="F45" s="7" t="e">
        <f>IF(Table1[[#This Row],[Gross]]&gt;0,Table1[[#This Row],[Gross]]-72,0)</f>
        <v>#REF!</v>
      </c>
      <c r="G45" s="7" t="e">
        <f>IF(Table1[[#This Row],[Gross]]&gt;0,Table1[[#This Row],[Gross]]-Table1[[#This Row],[Index]],0)</f>
        <v>#REF!</v>
      </c>
      <c r="H45" s="7" t="e">
        <f>IF(Table1[[#This Row],[Net]]&gt;0,Table1[[#This Row],[Net]]-72,0)</f>
        <v>#REF!</v>
      </c>
      <c r="I45" s="16" t="e">
        <f>SUM(VLOOKUP(Table1[[#This Row],[Player]],#REF!,18,0),VLOOKUP(Table1[[#This Row],[Player]],#REF!,18,0))</f>
        <v>#REF!</v>
      </c>
    </row>
    <row r="46" spans="1:9" ht="12.75" hidden="1" x14ac:dyDescent="0.2">
      <c r="A46" s="13" t="s">
        <v>37</v>
      </c>
      <c r="B46" s="7" t="e">
        <f>VLOOKUP(A46,#REF!,2,0)</f>
        <v>#REF!</v>
      </c>
      <c r="C46" s="7" t="e">
        <f>VLOOKUP(Table1[[#This Row],[Player]],#REF!,3,0)</f>
        <v>#REF!</v>
      </c>
      <c r="D46" s="7">
        <v>4</v>
      </c>
      <c r="E46" s="7" t="e">
        <f>SUM(VLOOKUP(Table1[[#This Row],[Player]],#REF!,11,0),VLOOKUP(Table1[[#This Row],[Player]],#REF!,11,0))</f>
        <v>#REF!</v>
      </c>
      <c r="F46" s="7" t="e">
        <f>IF(Table1[[#This Row],[Gross]]&gt;0,Table1[[#This Row],[Gross]]-72,0)</f>
        <v>#REF!</v>
      </c>
      <c r="G46" s="7" t="e">
        <f>IF(Table1[[#This Row],[Gross]]&gt;0,Table1[[#This Row],[Gross]]-Table1[[#This Row],[Index]],0)</f>
        <v>#REF!</v>
      </c>
      <c r="H46" s="7" t="e">
        <f>IF(Table1[[#This Row],[Net]]&gt;0,Table1[[#This Row],[Net]]-72,0)</f>
        <v>#REF!</v>
      </c>
      <c r="I46" s="16" t="e">
        <f>SUM(VLOOKUP(Table1[[#This Row],[Player]],#REF!,18,0),VLOOKUP(Table1[[#This Row],[Player]],#REF!,18,0))</f>
        <v>#REF!</v>
      </c>
    </row>
    <row r="47" spans="1:9" ht="12.75" hidden="1" x14ac:dyDescent="0.2">
      <c r="A47" s="13" t="s">
        <v>40</v>
      </c>
      <c r="B47" s="7" t="e">
        <f>VLOOKUP(A47,#REF!,2,0)</f>
        <v>#REF!</v>
      </c>
      <c r="C47" s="7" t="e">
        <f>VLOOKUP(Table1[[#This Row],[Player]],#REF!,3,0)</f>
        <v>#REF!</v>
      </c>
      <c r="D47" s="7">
        <v>4</v>
      </c>
      <c r="E47" s="7" t="e">
        <f>SUM(VLOOKUP(Table1[[#This Row],[Player]],#REF!,11,0),VLOOKUP(Table1[[#This Row],[Player]],#REF!,11,0))</f>
        <v>#REF!</v>
      </c>
      <c r="F47" s="7" t="e">
        <f>IF(Table1[[#This Row],[Gross]]&gt;0,Table1[[#This Row],[Gross]]-72,0)</f>
        <v>#REF!</v>
      </c>
      <c r="G47" s="7" t="e">
        <f>IF(Table1[[#This Row],[Gross]]&gt;0,Table1[[#This Row],[Gross]]-Table1[[#This Row],[Index]],0)</f>
        <v>#REF!</v>
      </c>
      <c r="H47" s="7" t="e">
        <f>IF(Table1[[#This Row],[Net]]&gt;0,Table1[[#This Row],[Net]]-72,0)</f>
        <v>#REF!</v>
      </c>
      <c r="I47" s="16" t="e">
        <f>SUM(VLOOKUP(Table1[[#This Row],[Player]],#REF!,18,0),VLOOKUP(Table1[[#This Row],[Player]],#REF!,18,0))</f>
        <v>#REF!</v>
      </c>
    </row>
    <row r="48" spans="1:9" ht="12.75" hidden="1" x14ac:dyDescent="0.2">
      <c r="A48" s="13" t="s">
        <v>41</v>
      </c>
      <c r="B48" s="7" t="e">
        <f>VLOOKUP(A48,#REF!,2,0)</f>
        <v>#REF!</v>
      </c>
      <c r="C48" s="7" t="e">
        <f>VLOOKUP(Table1[[#This Row],[Player]],#REF!,3,0)</f>
        <v>#REF!</v>
      </c>
      <c r="D48" s="7">
        <v>4</v>
      </c>
      <c r="E48" s="7" t="e">
        <f>SUM(VLOOKUP(Table1[[#This Row],[Player]],#REF!,11,0),VLOOKUP(Table1[[#This Row],[Player]],#REF!,11,0))</f>
        <v>#REF!</v>
      </c>
      <c r="F48" s="7" t="e">
        <f>IF(Table1[[#This Row],[Gross]]&gt;0,Table1[[#This Row],[Gross]]-72,0)</f>
        <v>#REF!</v>
      </c>
      <c r="G48" s="7" t="e">
        <f>IF(Table1[[#This Row],[Gross]]&gt;0,Table1[[#This Row],[Gross]]-Table1[[#This Row],[Index]],0)</f>
        <v>#REF!</v>
      </c>
      <c r="H48" s="7" t="e">
        <f>IF(Table1[[#This Row],[Net]]&gt;0,Table1[[#This Row],[Net]]-72,0)</f>
        <v>#REF!</v>
      </c>
      <c r="I48" s="16" t="e">
        <f>SUM(VLOOKUP(Table1[[#This Row],[Player]],#REF!,18,0),VLOOKUP(Table1[[#This Row],[Player]],#REF!,18,0))</f>
        <v>#REF!</v>
      </c>
    </row>
    <row r="49" spans="1:9" ht="12.75" hidden="1" x14ac:dyDescent="0.2">
      <c r="A49" s="13" t="s">
        <v>43</v>
      </c>
      <c r="B49" s="7" t="e">
        <f>VLOOKUP(A49,#REF!,2,0)</f>
        <v>#REF!</v>
      </c>
      <c r="C49" s="7" t="e">
        <f>VLOOKUP(Table1[[#This Row],[Player]],#REF!,3,0)</f>
        <v>#REF!</v>
      </c>
      <c r="D49" s="7">
        <v>4</v>
      </c>
      <c r="E49" s="7" t="e">
        <f>SUM(VLOOKUP(Table1[[#This Row],[Player]],#REF!,11,0),VLOOKUP(Table1[[#This Row],[Player]],#REF!,11,0))</f>
        <v>#REF!</v>
      </c>
      <c r="F49" s="7" t="e">
        <f>IF(Table1[[#This Row],[Gross]]&gt;0,Table1[[#This Row],[Gross]]-72,0)</f>
        <v>#REF!</v>
      </c>
      <c r="G49" s="7" t="e">
        <f>IF(Table1[[#This Row],[Gross]]&gt;0,Table1[[#This Row],[Gross]]-Table1[[#This Row],[Index]],0)</f>
        <v>#REF!</v>
      </c>
      <c r="H49" s="7" t="e">
        <f>IF(Table1[[#This Row],[Net]]&gt;0,Table1[[#This Row],[Net]]-72,0)</f>
        <v>#REF!</v>
      </c>
      <c r="I49" s="16" t="e">
        <f>SUM(VLOOKUP(Table1[[#This Row],[Player]],#REF!,18,0),VLOOKUP(Table1[[#This Row],[Player]],#REF!,18,0))</f>
        <v>#REF!</v>
      </c>
    </row>
    <row r="50" spans="1:9" ht="12.75" hidden="1" x14ac:dyDescent="0.2">
      <c r="A50" s="13" t="s">
        <v>12</v>
      </c>
      <c r="B50" s="7" t="e">
        <f>VLOOKUP(A50,#REF!,2,0)</f>
        <v>#REF!</v>
      </c>
      <c r="C50" s="7" t="e">
        <f>VLOOKUP(Table1[[#This Row],[Player]],#REF!,3,0)</f>
        <v>#REF!</v>
      </c>
      <c r="D50" s="7">
        <v>5</v>
      </c>
      <c r="E50" s="7" t="e">
        <f>SUM(VLOOKUP(Table1[[#This Row],[Player]],#REF!,11,0),VLOOKUP(Table1[[#This Row],[Player]],#REF!,11,0))</f>
        <v>#REF!</v>
      </c>
      <c r="F50" s="7" t="e">
        <f>IF(Table1[[#This Row],[Gross]]&gt;0,Table1[[#This Row],[Gross]]-72,0)</f>
        <v>#REF!</v>
      </c>
      <c r="G50" s="7" t="e">
        <f>IF(Table1[[#This Row],[Gross]]&gt;0,Table1[[#This Row],[Gross]]-Table1[[#This Row],[Index]],0)</f>
        <v>#REF!</v>
      </c>
      <c r="H50" s="7" t="e">
        <f>IF(Table1[[#This Row],[Net]]&gt;0,Table1[[#This Row],[Net]]-72,0)</f>
        <v>#REF!</v>
      </c>
      <c r="I50" s="16" t="e">
        <f>SUM(VLOOKUP(Table1[[#This Row],[Player]],#REF!,18,0),VLOOKUP(Table1[[#This Row],[Player]],#REF!,18,0))</f>
        <v>#REF!</v>
      </c>
    </row>
    <row r="51" spans="1:9" ht="12.75" hidden="1" x14ac:dyDescent="0.2">
      <c r="A51" s="13" t="s">
        <v>39</v>
      </c>
      <c r="B51" s="7" t="e">
        <f>VLOOKUP(A51,#REF!,2,0)</f>
        <v>#REF!</v>
      </c>
      <c r="C51" s="7" t="e">
        <f>VLOOKUP(Table1[[#This Row],[Player]],#REF!,3,0)</f>
        <v>#REF!</v>
      </c>
      <c r="D51" s="7">
        <v>5</v>
      </c>
      <c r="E51" s="7" t="e">
        <f>SUM(VLOOKUP(Table1[[#This Row],[Player]],#REF!,11,0),VLOOKUP(Table1[[#This Row],[Player]],#REF!,11,0))</f>
        <v>#REF!</v>
      </c>
      <c r="F51" s="7" t="e">
        <f>IF(Table1[[#This Row],[Gross]]&gt;0,Table1[[#This Row],[Gross]]-72,0)</f>
        <v>#REF!</v>
      </c>
      <c r="G51" s="7" t="e">
        <f>IF(Table1[[#This Row],[Gross]]&gt;0,Table1[[#This Row],[Gross]]-Table1[[#This Row],[Index]],0)</f>
        <v>#REF!</v>
      </c>
      <c r="H51" s="7" t="e">
        <f>IF(Table1[[#This Row],[Net]]&gt;0,Table1[[#This Row],[Net]]-72,0)</f>
        <v>#REF!</v>
      </c>
      <c r="I51" s="16" t="e">
        <f>SUM(VLOOKUP(Table1[[#This Row],[Player]],#REF!,18,0),VLOOKUP(Table1[[#This Row],[Player]],#REF!,18,0))</f>
        <v>#REF!</v>
      </c>
    </row>
    <row r="52" spans="1:9" ht="12.75" hidden="1" x14ac:dyDescent="0.2">
      <c r="A52" s="13" t="s">
        <v>44</v>
      </c>
      <c r="B52" s="7" t="e">
        <f>VLOOKUP(A52,#REF!,2,0)</f>
        <v>#REF!</v>
      </c>
      <c r="C52" s="7" t="e">
        <f>VLOOKUP(Table1[[#This Row],[Player]],#REF!,3,0)</f>
        <v>#REF!</v>
      </c>
      <c r="D52" s="7">
        <v>5</v>
      </c>
      <c r="E52" s="7" t="e">
        <f>SUM(VLOOKUP(Table1[[#This Row],[Player]],#REF!,11,0),VLOOKUP(Table1[[#This Row],[Player]],#REF!,11,0))</f>
        <v>#REF!</v>
      </c>
      <c r="F52" s="7" t="e">
        <f>IF(Table1[[#This Row],[Gross]]&gt;0,Table1[[#This Row],[Gross]]-72,0)</f>
        <v>#REF!</v>
      </c>
      <c r="G52" s="7" t="e">
        <f>IF(Table1[[#This Row],[Gross]]&gt;0,Table1[[#This Row],[Gross]]-Table1[[#This Row],[Index]],0)</f>
        <v>#REF!</v>
      </c>
      <c r="H52" s="7" t="e">
        <f>IF(Table1[[#This Row],[Net]]&gt;0,Table1[[#This Row],[Net]]-72,0)</f>
        <v>#REF!</v>
      </c>
      <c r="I52" s="16" t="e">
        <f>SUM(VLOOKUP(Table1[[#This Row],[Player]],#REF!,18,0),VLOOKUP(Table1[[#This Row],[Player]],#REF!,18,0))</f>
        <v>#REF!</v>
      </c>
    </row>
    <row r="53" spans="1:9" ht="12.75" hidden="1" x14ac:dyDescent="0.2">
      <c r="A53" s="13" t="s">
        <v>33</v>
      </c>
      <c r="B53" s="7" t="e">
        <f>VLOOKUP(A53,#REF!,2,0)</f>
        <v>#REF!</v>
      </c>
      <c r="C53" s="7" t="e">
        <f>VLOOKUP(Table1[[#This Row],[Player]],#REF!,3,0)</f>
        <v>#REF!</v>
      </c>
      <c r="D53" s="7">
        <v>5</v>
      </c>
      <c r="E53" s="7" t="e">
        <f>SUM(VLOOKUP(Table1[[#This Row],[Player]],#REF!,11,0),VLOOKUP(Table1[[#This Row],[Player]],#REF!,11,0))</f>
        <v>#REF!</v>
      </c>
      <c r="F53" s="7" t="e">
        <f>IF(Table1[[#This Row],[Gross]]&gt;0,Table1[[#This Row],[Gross]]-72,0)</f>
        <v>#REF!</v>
      </c>
      <c r="G53" s="7" t="e">
        <f>IF(Table1[[#This Row],[Gross]]&gt;0,Table1[[#This Row],[Gross]]-Table1[[#This Row],[Index]],0)</f>
        <v>#REF!</v>
      </c>
      <c r="H53" s="7" t="e">
        <f>IF(Table1[[#This Row],[Net]]&gt;0,Table1[[#This Row],[Net]]-72,0)</f>
        <v>#REF!</v>
      </c>
      <c r="I53" s="16" t="e">
        <f>SUM(VLOOKUP(Table1[[#This Row],[Player]],#REF!,18,0),VLOOKUP(Table1[[#This Row],[Player]],#REF!,18,0))</f>
        <v>#REF!</v>
      </c>
    </row>
    <row r="54" spans="1:9" ht="12.75" hidden="1" x14ac:dyDescent="0.2">
      <c r="A54" s="13" t="s">
        <v>11</v>
      </c>
      <c r="B54" s="7" t="e">
        <f>VLOOKUP(A54,#REF!,2,0)</f>
        <v>#REF!</v>
      </c>
      <c r="C54" s="7" t="e">
        <f>VLOOKUP(Table1[[#This Row],[Player]],#REF!,3,0)</f>
        <v>#REF!</v>
      </c>
      <c r="D54" s="7">
        <v>5</v>
      </c>
      <c r="E54" s="7" t="e">
        <f>SUM(VLOOKUP(Table1[[#This Row],[Player]],#REF!,11,0),VLOOKUP(Table1[[#This Row],[Player]],#REF!,11,0))</f>
        <v>#REF!</v>
      </c>
      <c r="F54" s="7" t="e">
        <f>IF(Table1[[#This Row],[Gross]]&gt;0,Table1[[#This Row],[Gross]]-72,0)</f>
        <v>#REF!</v>
      </c>
      <c r="G54" s="7" t="e">
        <f>IF(Table1[[#This Row],[Gross]]&gt;0,Table1[[#This Row],[Gross]]-Table1[[#This Row],[Index]],0)</f>
        <v>#REF!</v>
      </c>
      <c r="H54" s="7" t="e">
        <f>IF(Table1[[#This Row],[Net]]&gt;0,Table1[[#This Row],[Net]]-72,0)</f>
        <v>#REF!</v>
      </c>
      <c r="I54" s="16" t="e">
        <f>SUM(VLOOKUP(Table1[[#This Row],[Player]],#REF!,18,0),VLOOKUP(Table1[[#This Row],[Player]],#REF!,18,0))</f>
        <v>#REF!</v>
      </c>
    </row>
    <row r="55" spans="1:9" ht="12.75" hidden="1" x14ac:dyDescent="0.2">
      <c r="A55" s="13" t="s">
        <v>46</v>
      </c>
      <c r="B55" s="7" t="e">
        <f>VLOOKUP(A55,#REF!,2,0)</f>
        <v>#REF!</v>
      </c>
      <c r="C55" s="7" t="e">
        <f>VLOOKUP(Table1[[#This Row],[Player]],#REF!,3,0)</f>
        <v>#REF!</v>
      </c>
      <c r="D55" s="7">
        <v>5</v>
      </c>
      <c r="E55" s="7" t="e">
        <f>SUM(VLOOKUP(Table1[[#This Row],[Player]],#REF!,11,0),VLOOKUP(Table1[[#This Row],[Player]],#REF!,11,0))</f>
        <v>#REF!</v>
      </c>
      <c r="F55" s="7" t="e">
        <f>IF(Table1[[#This Row],[Gross]]&gt;0,Table1[[#This Row],[Gross]]-72,0)</f>
        <v>#REF!</v>
      </c>
      <c r="G55" s="7" t="e">
        <f>IF(Table1[[#This Row],[Gross]]&gt;0,Table1[[#This Row],[Gross]]-Table1[[#This Row],[Index]],0)</f>
        <v>#REF!</v>
      </c>
      <c r="H55" s="7" t="e">
        <f>IF(Table1[[#This Row],[Net]]&gt;0,Table1[[#This Row],[Net]]-72,0)</f>
        <v>#REF!</v>
      </c>
      <c r="I55" s="16" t="e">
        <f>SUM(VLOOKUP(Table1[[#This Row],[Player]],#REF!,18,0),VLOOKUP(Table1[[#This Row],[Player]],#REF!,18,0))</f>
        <v>#REF!</v>
      </c>
    </row>
    <row r="56" spans="1:9" ht="12.75" hidden="1" x14ac:dyDescent="0.2">
      <c r="A56" s="13" t="s">
        <v>34</v>
      </c>
      <c r="B56" s="7" t="e">
        <f>VLOOKUP(A56,#REF!,2,0)</f>
        <v>#REF!</v>
      </c>
      <c r="C56" s="7" t="e">
        <f>VLOOKUP(Table1[[#This Row],[Player]],#REF!,3,0)</f>
        <v>#REF!</v>
      </c>
      <c r="D56" s="7">
        <v>5</v>
      </c>
      <c r="E56" s="7" t="e">
        <f>SUM(VLOOKUP(Table1[[#This Row],[Player]],#REF!,11,0),VLOOKUP(Table1[[#This Row],[Player]],#REF!,11,0))</f>
        <v>#REF!</v>
      </c>
      <c r="F56" s="7" t="e">
        <f>IF(Table1[[#This Row],[Gross]]&gt;0,Table1[[#This Row],[Gross]]-72,0)</f>
        <v>#REF!</v>
      </c>
      <c r="G56" s="7" t="e">
        <f>IF(Table1[[#This Row],[Gross]]&gt;0,Table1[[#This Row],[Gross]]-Table1[[#This Row],[Index]],0)</f>
        <v>#REF!</v>
      </c>
      <c r="H56" s="7" t="e">
        <f>IF(Table1[[#This Row],[Net]]&gt;0,Table1[[#This Row],[Net]]-72,0)</f>
        <v>#REF!</v>
      </c>
      <c r="I56" s="16" t="e">
        <f>SUM(VLOOKUP(Table1[[#This Row],[Player]],#REF!,18,0),VLOOKUP(Table1[[#This Row],[Player]],#REF!,18,0))</f>
        <v>#REF!</v>
      </c>
    </row>
    <row r="57" spans="1:9" ht="12.75" hidden="1" x14ac:dyDescent="0.2">
      <c r="A57" s="13" t="s">
        <v>42</v>
      </c>
      <c r="B57" s="7" t="e">
        <f>VLOOKUP(A57,#REF!,2,0)</f>
        <v>#REF!</v>
      </c>
      <c r="C57" s="7" t="e">
        <f>VLOOKUP(Table1[[#This Row],[Player]],#REF!,3,0)</f>
        <v>#REF!</v>
      </c>
      <c r="D57" s="7">
        <v>5</v>
      </c>
      <c r="E57" s="7" t="e">
        <f>SUM(VLOOKUP(Table1[[#This Row],[Player]],#REF!,11,0),VLOOKUP(Table1[[#This Row],[Player]],#REF!,11,0))</f>
        <v>#REF!</v>
      </c>
      <c r="F57" s="7" t="e">
        <f>IF(Table1[[#This Row],[Gross]]&gt;0,Table1[[#This Row],[Gross]]-72,0)</f>
        <v>#REF!</v>
      </c>
      <c r="G57" s="7" t="e">
        <f>IF(Table1[[#This Row],[Gross]]&gt;0,Table1[[#This Row],[Gross]]-Table1[[#This Row],[Index]],0)</f>
        <v>#REF!</v>
      </c>
      <c r="H57" s="7" t="e">
        <f>IF(Table1[[#This Row],[Net]]&gt;0,Table1[[#This Row],[Net]]-72,0)</f>
        <v>#REF!</v>
      </c>
      <c r="I57" s="16" t="e">
        <f>SUM(VLOOKUP(Table1[[#This Row],[Player]],#REF!,18,0),VLOOKUP(Table1[[#This Row],[Player]],#REF!,18,0))</f>
        <v>#REF!</v>
      </c>
    </row>
    <row r="58" spans="1:9" ht="12.75" hidden="1" x14ac:dyDescent="0.2">
      <c r="A58" s="13" t="s">
        <v>37</v>
      </c>
      <c r="B58" s="7" t="e">
        <f>VLOOKUP(A58,#REF!,2,0)</f>
        <v>#REF!</v>
      </c>
      <c r="C58" s="7" t="e">
        <f>VLOOKUP(Table1[[#This Row],[Player]],#REF!,3,0)</f>
        <v>#REF!</v>
      </c>
      <c r="D58" s="7">
        <v>5</v>
      </c>
      <c r="E58" s="7" t="e">
        <f>SUM(VLOOKUP(Table1[[#This Row],[Player]],#REF!,11,0),VLOOKUP(Table1[[#This Row],[Player]],#REF!,11,0))</f>
        <v>#REF!</v>
      </c>
      <c r="F58" s="7" t="e">
        <f>IF(Table1[[#This Row],[Gross]]&gt;0,Table1[[#This Row],[Gross]]-72,0)</f>
        <v>#REF!</v>
      </c>
      <c r="G58" s="7" t="e">
        <f>IF(Table1[[#This Row],[Gross]]&gt;0,Table1[[#This Row],[Gross]]-Table1[[#This Row],[Index]],0)</f>
        <v>#REF!</v>
      </c>
      <c r="H58" s="7" t="e">
        <f>IF(Table1[[#This Row],[Net]]&gt;0,Table1[[#This Row],[Net]]-72,0)</f>
        <v>#REF!</v>
      </c>
      <c r="I58" s="16" t="e">
        <f>SUM(VLOOKUP(Table1[[#This Row],[Player]],#REF!,18,0),VLOOKUP(Table1[[#This Row],[Player]],#REF!,18,0))</f>
        <v>#REF!</v>
      </c>
    </row>
    <row r="59" spans="1:9" ht="12.75" hidden="1" x14ac:dyDescent="0.2">
      <c r="A59" s="13" t="s">
        <v>40</v>
      </c>
      <c r="B59" s="7" t="e">
        <f>VLOOKUP(A59,#REF!,2,0)</f>
        <v>#REF!</v>
      </c>
      <c r="C59" s="7" t="e">
        <f>VLOOKUP(Table1[[#This Row],[Player]],#REF!,3,0)</f>
        <v>#REF!</v>
      </c>
      <c r="D59" s="7">
        <v>5</v>
      </c>
      <c r="E59" s="7" t="e">
        <f>SUM(VLOOKUP(Table1[[#This Row],[Player]],#REF!,11,0),VLOOKUP(Table1[[#This Row],[Player]],#REF!,11,0))</f>
        <v>#REF!</v>
      </c>
      <c r="F59" s="7" t="e">
        <f>IF(Table1[[#This Row],[Gross]]&gt;0,Table1[[#This Row],[Gross]]-72,0)</f>
        <v>#REF!</v>
      </c>
      <c r="G59" s="7" t="e">
        <f>IF(Table1[[#This Row],[Gross]]&gt;0,Table1[[#This Row],[Gross]]-Table1[[#This Row],[Index]],0)</f>
        <v>#REF!</v>
      </c>
      <c r="H59" s="7" t="e">
        <f>IF(Table1[[#This Row],[Net]]&gt;0,Table1[[#This Row],[Net]]-72,0)</f>
        <v>#REF!</v>
      </c>
      <c r="I59" s="16" t="e">
        <f>SUM(VLOOKUP(Table1[[#This Row],[Player]],#REF!,18,0),VLOOKUP(Table1[[#This Row],[Player]],#REF!,18,0))</f>
        <v>#REF!</v>
      </c>
    </row>
    <row r="60" spans="1:9" ht="12.75" hidden="1" x14ac:dyDescent="0.2">
      <c r="A60" s="13" t="s">
        <v>41</v>
      </c>
      <c r="B60" s="7" t="e">
        <f>VLOOKUP(A60,#REF!,2,0)</f>
        <v>#REF!</v>
      </c>
      <c r="C60" s="7" t="e">
        <f>VLOOKUP(Table1[[#This Row],[Player]],#REF!,3,0)</f>
        <v>#REF!</v>
      </c>
      <c r="D60" s="7">
        <v>5</v>
      </c>
      <c r="E60" s="7" t="e">
        <f>SUM(VLOOKUP(Table1[[#This Row],[Player]],#REF!,11,0),VLOOKUP(Table1[[#This Row],[Player]],#REF!,11,0))</f>
        <v>#REF!</v>
      </c>
      <c r="F60" s="7" t="e">
        <f>IF(Table1[[#This Row],[Gross]]&gt;0,Table1[[#This Row],[Gross]]-72,0)</f>
        <v>#REF!</v>
      </c>
      <c r="G60" s="7" t="e">
        <f>IF(Table1[[#This Row],[Gross]]&gt;0,Table1[[#This Row],[Gross]]-Table1[[#This Row],[Index]],0)</f>
        <v>#REF!</v>
      </c>
      <c r="H60" s="7" t="e">
        <f>IF(Table1[[#This Row],[Net]]&gt;0,Table1[[#This Row],[Net]]-72,0)</f>
        <v>#REF!</v>
      </c>
      <c r="I60" s="16" t="e">
        <f>SUM(VLOOKUP(Table1[[#This Row],[Player]],#REF!,18,0),VLOOKUP(Table1[[#This Row],[Player]],#REF!,18,0))</f>
        <v>#REF!</v>
      </c>
    </row>
    <row r="61" spans="1:9" ht="12.75" hidden="1" x14ac:dyDescent="0.2">
      <c r="A61" s="13" t="s">
        <v>43</v>
      </c>
      <c r="B61" s="7" t="e">
        <f>VLOOKUP(A61,#REF!,2,0)</f>
        <v>#REF!</v>
      </c>
      <c r="C61" s="7" t="e">
        <f>VLOOKUP(Table1[[#This Row],[Player]],#REF!,3,0)</f>
        <v>#REF!</v>
      </c>
      <c r="D61" s="7">
        <v>5</v>
      </c>
      <c r="E61" s="7" t="e">
        <f>SUM(VLOOKUP(Table1[[#This Row],[Player]],#REF!,11,0),VLOOKUP(Table1[[#This Row],[Player]],#REF!,11,0))</f>
        <v>#REF!</v>
      </c>
      <c r="F61" s="7" t="e">
        <f>IF(Table1[[#This Row],[Gross]]&gt;0,Table1[[#This Row],[Gross]]-72,0)</f>
        <v>#REF!</v>
      </c>
      <c r="G61" s="7" t="e">
        <f>IF(Table1[[#This Row],[Gross]]&gt;0,Table1[[#This Row],[Gross]]-Table1[[#This Row],[Index]],0)</f>
        <v>#REF!</v>
      </c>
      <c r="H61" s="7" t="e">
        <f>IF(Table1[[#This Row],[Net]]&gt;0,Table1[[#This Row],[Net]]-72,0)</f>
        <v>#REF!</v>
      </c>
      <c r="I61" s="16" t="e">
        <f>SUM(VLOOKUP(Table1[[#This Row],[Player]],#REF!,18,0),VLOOKUP(Table1[[#This Row],[Player]],#REF!,18,0))</f>
        <v>#REF!</v>
      </c>
    </row>
    <row r="62" spans="1:9" ht="12.75" x14ac:dyDescent="0.2">
      <c r="A62" s="13" t="s">
        <v>34</v>
      </c>
      <c r="B62" s="7" t="e">
        <f>VLOOKUP(A62,#REF!,2,0)</f>
        <v>#REF!</v>
      </c>
      <c r="C62" s="7" t="e">
        <f>VLOOKUP(Table1[[#This Row],[Player]],#REF!,3,0)</f>
        <v>#REF!</v>
      </c>
      <c r="D62" s="7">
        <v>1</v>
      </c>
      <c r="E62" s="7" t="e">
        <f>VLOOKUP(Table1[[#This Row],[Player]],#REF!,22,0)</f>
        <v>#REF!</v>
      </c>
      <c r="F62" s="7" t="e">
        <f>IF(Table1[[#This Row],[Gross]]&gt;0,Table1[[#This Row],[Gross]]-72,0)</f>
        <v>#REF!</v>
      </c>
      <c r="G62" s="7" t="e">
        <f>IF(Table1[[#This Row],[Gross]]&gt;0,Table1[[#This Row],[Gross]]-Table1[[#This Row],[Index]],0)</f>
        <v>#REF!</v>
      </c>
      <c r="H62" s="7" t="e">
        <f>IF(Table1[[#This Row],[Net]]&gt;0,Table1[[#This Row],[Net]]-72,0)</f>
        <v>#REF!</v>
      </c>
      <c r="I62" s="16">
        <v>0</v>
      </c>
    </row>
    <row r="63" spans="1:9" ht="12.75" x14ac:dyDescent="0.2">
      <c r="A63" s="13" t="s">
        <v>34</v>
      </c>
      <c r="B63" s="7" t="e">
        <f>VLOOKUP(A63,#REF!,2,0)</f>
        <v>#REF!</v>
      </c>
      <c r="C63" s="7" t="e">
        <f>VLOOKUP(Table1[[#This Row],[Player]],#REF!,3,0)</f>
        <v>#REF!</v>
      </c>
      <c r="D63" s="7">
        <v>2</v>
      </c>
      <c r="E63" s="7" t="e">
        <f>VLOOKUP(Table1[[#This Row],[Player]],#REF!,22,0)</f>
        <v>#REF!</v>
      </c>
      <c r="F63" s="7" t="e">
        <f>IF(Table1[[#This Row],[Gross]]&gt;0,Table1[[#This Row],[Gross]]-72,0)</f>
        <v>#REF!</v>
      </c>
      <c r="G63" s="7" t="e">
        <f>IF(Table1[[#This Row],[Gross]]&gt;0,Table1[[#This Row],[Gross]]-Table1[[#This Row],[Index]],0)</f>
        <v>#REF!</v>
      </c>
      <c r="H63" s="7" t="e">
        <f>IF(Table1[[#This Row],[Net]]&gt;0,Table1[[#This Row],[Net]]-72,0)</f>
        <v>#REF!</v>
      </c>
      <c r="I63" s="16" t="e">
        <f>VLOOKUP(Table1[[#This Row],[Player]],#REF!,28,0)</f>
        <v>#REF!</v>
      </c>
    </row>
    <row r="64" spans="1:9" ht="12.75" x14ac:dyDescent="0.2">
      <c r="A64" s="13" t="s">
        <v>34</v>
      </c>
      <c r="B64" s="7" t="e">
        <f>VLOOKUP(A64,#REF!,2,0)</f>
        <v>#REF!</v>
      </c>
      <c r="C64" s="7" t="e">
        <f>VLOOKUP(Table1[[#This Row],[Player]],#REF!,3,0)</f>
        <v>#REF!</v>
      </c>
      <c r="D64" s="7">
        <v>3</v>
      </c>
      <c r="E64" s="7" t="e">
        <f>VLOOKUP(Table1[[#This Row],[Player]],#REF!,22,0)</f>
        <v>#REF!</v>
      </c>
      <c r="F64" s="7" t="e">
        <f>IF(Table1[[#This Row],[Gross]]&gt;0,Table1[[#This Row],[Gross]]-72,0)</f>
        <v>#REF!</v>
      </c>
      <c r="G64" s="7" t="e">
        <f>IF(Table1[[#This Row],[Gross]]&gt;0,Table1[[#This Row],[Gross]]-Table1[[#This Row],[Index]],0)</f>
        <v>#REF!</v>
      </c>
      <c r="H64" s="7" t="e">
        <f>IF(Table1[[#This Row],[Net]]&gt;0,Table1[[#This Row],[Net]]-72,0)</f>
        <v>#REF!</v>
      </c>
      <c r="I64" s="16" t="e">
        <f>VLOOKUP(Table1[[#This Row],[Player]],#REF!,28,0)</f>
        <v>#REF!</v>
      </c>
    </row>
    <row r="65" spans="1:9" ht="12.75" x14ac:dyDescent="0.2">
      <c r="A65" s="13" t="s">
        <v>34</v>
      </c>
      <c r="B65" s="7" t="e">
        <f>VLOOKUP(A65,#REF!,2,0)</f>
        <v>#REF!</v>
      </c>
      <c r="C65" s="7" t="e">
        <f>VLOOKUP(Table1[[#This Row],[Player]],#REF!,3,0)</f>
        <v>#REF!</v>
      </c>
      <c r="D65" s="7">
        <v>6</v>
      </c>
      <c r="E65" s="7" t="e">
        <f>VLOOKUP(Table1[[#This Row],[Player]],#REF!,22,0)</f>
        <v>#REF!</v>
      </c>
      <c r="F65" s="7" t="e">
        <f>IF(Table1[[#This Row],[Gross]]&gt;0,Table1[[#This Row],[Gross]]-72,0)</f>
        <v>#REF!</v>
      </c>
      <c r="G65" s="7" t="e">
        <f>IF(Table1[[#This Row],[Gross]]&gt;0,Table1[[#This Row],[Gross]]-Table1[[#This Row],[Index]],0)</f>
        <v>#REF!</v>
      </c>
      <c r="H65" s="7" t="e">
        <f>IF(Table1[[#This Row],[Net]]&gt;0,Table1[[#This Row],[Net]]-72,0)</f>
        <v>#REF!</v>
      </c>
      <c r="I65" s="16" t="e">
        <f>VLOOKUP(Table1[[#This Row],[Player]],#REF!,28,0)</f>
        <v>#REF!</v>
      </c>
    </row>
    <row r="66" spans="1:9" ht="12.75" x14ac:dyDescent="0.2">
      <c r="A66" s="13" t="s">
        <v>34</v>
      </c>
      <c r="B66" s="7" t="e">
        <f>VLOOKUP(A66,#REF!,2,0)</f>
        <v>#REF!</v>
      </c>
      <c r="C66" s="7" t="e">
        <f>VLOOKUP(Table1[[#This Row],[Player]],#REF!,3,0)</f>
        <v>#REF!</v>
      </c>
      <c r="D66" s="7">
        <v>7</v>
      </c>
      <c r="E66" s="7" t="e">
        <f>VLOOKUP(Table1[[#This Row],[Player]],#REF!,22,0)</f>
        <v>#REF!</v>
      </c>
      <c r="F66" s="7" t="e">
        <f>IF(Table1[[#This Row],[Gross]]&gt;0,Table1[[#This Row],[Gross]]-72,0)</f>
        <v>#REF!</v>
      </c>
      <c r="G66" s="7" t="e">
        <f>IF(Table1[[#This Row],[Gross]]&gt;0,Table1[[#This Row],[Gross]]-Table1[[#This Row],[Index]],0)</f>
        <v>#REF!</v>
      </c>
      <c r="H66" s="7" t="e">
        <f>IF(Table1[[#This Row],[Net]]&gt;0,Table1[[#This Row],[Net]]-72,0)</f>
        <v>#REF!</v>
      </c>
      <c r="I66" s="16" t="e">
        <f>VLOOKUP(Table1[[#This Row],[Player]],#REF!,28,0)</f>
        <v>#REF!</v>
      </c>
    </row>
    <row r="67" spans="1:9" ht="12.75" x14ac:dyDescent="0.2">
      <c r="A67" s="13" t="s">
        <v>34</v>
      </c>
      <c r="B67" s="7" t="e">
        <f>VLOOKUP(A67,#REF!,2,0)</f>
        <v>#REF!</v>
      </c>
      <c r="C67" s="7" t="e">
        <f>VLOOKUP(Table1[[#This Row],[Player]],#REF!,3,0)</f>
        <v>#REF!</v>
      </c>
      <c r="D67" s="7">
        <v>8</v>
      </c>
      <c r="E67" s="7" t="e">
        <f>VLOOKUP(Table1[[#This Row],[Player]],#REF!,22,0)</f>
        <v>#REF!</v>
      </c>
      <c r="F67" s="7" t="e">
        <f>IF(Table1[[#This Row],[Gross]]&gt;0,Table1[[#This Row],[Gross]]-72,0)</f>
        <v>#REF!</v>
      </c>
      <c r="G67" s="7" t="e">
        <f>IF(Table1[[#This Row],[Gross]]&gt;0,Table1[[#This Row],[Gross]]-Table1[[#This Row],[Index]],0)</f>
        <v>#REF!</v>
      </c>
      <c r="H67" s="7" t="e">
        <f>IF(Table1[[#This Row],[Net]]&gt;0,Table1[[#This Row],[Net]]-72,0)</f>
        <v>#REF!</v>
      </c>
      <c r="I67" s="16">
        <v>0</v>
      </c>
    </row>
    <row r="68" spans="1:9" ht="12.75" x14ac:dyDescent="0.2">
      <c r="A68" s="13" t="s">
        <v>42</v>
      </c>
      <c r="B68" s="7" t="e">
        <f>VLOOKUP(A68,#REF!,2,0)</f>
        <v>#REF!</v>
      </c>
      <c r="C68" s="7" t="e">
        <f>VLOOKUP(Table1[[#This Row],[Player]],#REF!,3,0)</f>
        <v>#REF!</v>
      </c>
      <c r="D68" s="7">
        <v>1</v>
      </c>
      <c r="E68" s="7" t="e">
        <f>VLOOKUP(Table1[[#This Row],[Player]],#REF!,22,0)</f>
        <v>#REF!</v>
      </c>
      <c r="F68" s="7" t="e">
        <f>IF(Table1[[#This Row],[Gross]]&gt;0,Table1[[#This Row],[Gross]]-72,0)</f>
        <v>#REF!</v>
      </c>
      <c r="G68" s="7" t="e">
        <f>IF(Table1[[#This Row],[Gross]]&gt;0,Table1[[#This Row],[Gross]]-Table1[[#This Row],[Index]],0)</f>
        <v>#REF!</v>
      </c>
      <c r="H68" s="7" t="e">
        <f>IF(Table1[[#This Row],[Net]]&gt;0,Table1[[#This Row],[Net]]-72,0)</f>
        <v>#REF!</v>
      </c>
      <c r="I68" s="16">
        <v>0</v>
      </c>
    </row>
    <row r="69" spans="1:9" ht="12.75" x14ac:dyDescent="0.2">
      <c r="A69" s="13" t="s">
        <v>42</v>
      </c>
      <c r="B69" s="7" t="e">
        <f>VLOOKUP(A69,#REF!,2,0)</f>
        <v>#REF!</v>
      </c>
      <c r="C69" s="7" t="e">
        <f>VLOOKUP(Table1[[#This Row],[Player]],#REF!,3,0)</f>
        <v>#REF!</v>
      </c>
      <c r="D69" s="7">
        <v>2</v>
      </c>
      <c r="E69" s="7" t="e">
        <f>VLOOKUP(Table1[[#This Row],[Player]],#REF!,22,0)</f>
        <v>#REF!</v>
      </c>
      <c r="F69" s="7" t="e">
        <f>IF(Table1[[#This Row],[Gross]]&gt;0,Table1[[#This Row],[Gross]]-72,0)</f>
        <v>#REF!</v>
      </c>
      <c r="G69" s="7" t="e">
        <f>IF(Table1[[#This Row],[Gross]]&gt;0,Table1[[#This Row],[Gross]]-Table1[[#This Row],[Index]],0)</f>
        <v>#REF!</v>
      </c>
      <c r="H69" s="7" t="e">
        <f>IF(Table1[[#This Row],[Net]]&gt;0,Table1[[#This Row],[Net]]-72,0)</f>
        <v>#REF!</v>
      </c>
      <c r="I69" s="16" t="e">
        <f>VLOOKUP(Table1[[#This Row],[Player]],#REF!,28,0)</f>
        <v>#REF!</v>
      </c>
    </row>
    <row r="70" spans="1:9" ht="12.75" x14ac:dyDescent="0.2">
      <c r="A70" s="13" t="s">
        <v>42</v>
      </c>
      <c r="B70" s="7" t="e">
        <f>VLOOKUP(A70,#REF!,2,0)</f>
        <v>#REF!</v>
      </c>
      <c r="C70" s="7" t="e">
        <f>VLOOKUP(Table1[[#This Row],[Player]],#REF!,3,0)</f>
        <v>#REF!</v>
      </c>
      <c r="D70" s="7">
        <v>3</v>
      </c>
      <c r="E70" s="7" t="e">
        <f>VLOOKUP(Table1[[#This Row],[Player]],#REF!,22,0)</f>
        <v>#REF!</v>
      </c>
      <c r="F70" s="7" t="e">
        <f>IF(Table1[[#This Row],[Gross]]&gt;0,Table1[[#This Row],[Gross]]-72,0)</f>
        <v>#REF!</v>
      </c>
      <c r="G70" s="7" t="e">
        <f>IF(Table1[[#This Row],[Gross]]&gt;0,Table1[[#This Row],[Gross]]-Table1[[#This Row],[Index]],0)</f>
        <v>#REF!</v>
      </c>
      <c r="H70" s="7" t="e">
        <f>IF(Table1[[#This Row],[Net]]&gt;0,Table1[[#This Row],[Net]]-72,0)</f>
        <v>#REF!</v>
      </c>
      <c r="I70" s="16" t="e">
        <f>VLOOKUP(Table1[[#This Row],[Player]],#REF!,28,0)</f>
        <v>#REF!</v>
      </c>
    </row>
    <row r="71" spans="1:9" ht="12.75" x14ac:dyDescent="0.2">
      <c r="A71" s="13" t="s">
        <v>42</v>
      </c>
      <c r="B71" s="7" t="e">
        <f>VLOOKUP(A71,#REF!,2,0)</f>
        <v>#REF!</v>
      </c>
      <c r="C71" s="7" t="e">
        <f>VLOOKUP(Table1[[#This Row],[Player]],#REF!,3,0)</f>
        <v>#REF!</v>
      </c>
      <c r="D71" s="7">
        <v>6</v>
      </c>
      <c r="E71" s="7" t="e">
        <f>VLOOKUP(Table1[[#This Row],[Player]],#REF!,22,0)</f>
        <v>#REF!</v>
      </c>
      <c r="F71" s="7" t="e">
        <f>IF(Table1[[#This Row],[Gross]]&gt;0,Table1[[#This Row],[Gross]]-72,0)</f>
        <v>#REF!</v>
      </c>
      <c r="G71" s="7" t="e">
        <f>IF(Table1[[#This Row],[Gross]]&gt;0,Table1[[#This Row],[Gross]]-Table1[[#This Row],[Index]],0)</f>
        <v>#REF!</v>
      </c>
      <c r="H71" s="7" t="e">
        <f>IF(Table1[[#This Row],[Net]]&gt;0,Table1[[#This Row],[Net]]-72,0)</f>
        <v>#REF!</v>
      </c>
      <c r="I71" s="16" t="e">
        <f>VLOOKUP(Table1[[#This Row],[Player]],#REF!,28,0)</f>
        <v>#REF!</v>
      </c>
    </row>
    <row r="72" spans="1:9" ht="12.75" x14ac:dyDescent="0.2">
      <c r="A72" s="13" t="s">
        <v>42</v>
      </c>
      <c r="B72" s="7" t="e">
        <f>VLOOKUP(A72,#REF!,2,0)</f>
        <v>#REF!</v>
      </c>
      <c r="C72" s="7" t="e">
        <f>VLOOKUP(Table1[[#This Row],[Player]],#REF!,3,0)</f>
        <v>#REF!</v>
      </c>
      <c r="D72" s="7">
        <v>7</v>
      </c>
      <c r="E72" s="7" t="e">
        <f>VLOOKUP(Table1[[#This Row],[Player]],#REF!,22,0)</f>
        <v>#REF!</v>
      </c>
      <c r="F72" s="7" t="e">
        <f>IF(Table1[[#This Row],[Gross]]&gt;0,Table1[[#This Row],[Gross]]-72,0)</f>
        <v>#REF!</v>
      </c>
      <c r="G72" s="7" t="e">
        <f>IF(Table1[[#This Row],[Gross]]&gt;0,Table1[[#This Row],[Gross]]-Table1[[#This Row],[Index]],0)</f>
        <v>#REF!</v>
      </c>
      <c r="H72" s="7" t="e">
        <f>IF(Table1[[#This Row],[Net]]&gt;0,Table1[[#This Row],[Net]]-72,0)</f>
        <v>#REF!</v>
      </c>
      <c r="I72" s="16" t="e">
        <f>VLOOKUP(Table1[[#This Row],[Player]],#REF!,28,0)</f>
        <v>#REF!</v>
      </c>
    </row>
    <row r="73" spans="1:9" ht="12.75" x14ac:dyDescent="0.2">
      <c r="A73" s="13" t="s">
        <v>42</v>
      </c>
      <c r="B73" s="7" t="e">
        <f>VLOOKUP(A73,#REF!,2,0)</f>
        <v>#REF!</v>
      </c>
      <c r="C73" s="7" t="e">
        <f>VLOOKUP(Table1[[#This Row],[Player]],#REF!,3,0)</f>
        <v>#REF!</v>
      </c>
      <c r="D73" s="7">
        <v>8</v>
      </c>
      <c r="E73" s="7" t="e">
        <f>VLOOKUP(Table1[[#This Row],[Player]],#REF!,22,0)</f>
        <v>#REF!</v>
      </c>
      <c r="F73" s="7" t="e">
        <f>IF(Table1[[#This Row],[Gross]]&gt;0,Table1[[#This Row],[Gross]]-72,0)</f>
        <v>#REF!</v>
      </c>
      <c r="G73" s="7" t="e">
        <f>IF(Table1[[#This Row],[Gross]]&gt;0,Table1[[#This Row],[Gross]]-Table1[[#This Row],[Index]],0)</f>
        <v>#REF!</v>
      </c>
      <c r="H73" s="7" t="e">
        <f>IF(Table1[[#This Row],[Net]]&gt;0,Table1[[#This Row],[Net]]-72,0)</f>
        <v>#REF!</v>
      </c>
      <c r="I73" s="16">
        <v>0</v>
      </c>
    </row>
    <row r="74" spans="1:9" ht="12.75" x14ac:dyDescent="0.2">
      <c r="A74" s="13" t="s">
        <v>37</v>
      </c>
      <c r="B74" s="7" t="e">
        <f>VLOOKUP(A74,#REF!,2,0)</f>
        <v>#REF!</v>
      </c>
      <c r="C74" s="7" t="e">
        <f>VLOOKUP(Table1[[#This Row],[Player]],#REF!,3,0)</f>
        <v>#REF!</v>
      </c>
      <c r="D74" s="7">
        <v>1</v>
      </c>
      <c r="E74" s="7" t="e">
        <f>VLOOKUP(Table1[[#This Row],[Player]],#REF!,22,0)</f>
        <v>#REF!</v>
      </c>
      <c r="F74" s="7" t="e">
        <f>IF(Table1[[#This Row],[Gross]]&gt;0,Table1[[#This Row],[Gross]]-72,0)</f>
        <v>#REF!</v>
      </c>
      <c r="G74" s="7" t="e">
        <f>IF(Table1[[#This Row],[Gross]]&gt;0,Table1[[#This Row],[Gross]]-Table1[[#This Row],[Index]],0)</f>
        <v>#REF!</v>
      </c>
      <c r="H74" s="7" t="e">
        <f>IF(Table1[[#This Row],[Net]]&gt;0,Table1[[#This Row],[Net]]-72,0)</f>
        <v>#REF!</v>
      </c>
      <c r="I74" s="16">
        <v>0</v>
      </c>
    </row>
    <row r="75" spans="1:9" ht="12.75" x14ac:dyDescent="0.2">
      <c r="A75" s="13" t="s">
        <v>37</v>
      </c>
      <c r="B75" s="7" t="e">
        <f>VLOOKUP(A75,#REF!,2,0)</f>
        <v>#REF!</v>
      </c>
      <c r="C75" s="7" t="e">
        <f>VLOOKUP(Table1[[#This Row],[Player]],#REF!,3,0)</f>
        <v>#REF!</v>
      </c>
      <c r="D75" s="7">
        <v>2</v>
      </c>
      <c r="E75" s="7" t="e">
        <f>VLOOKUP(Table1[[#This Row],[Player]],#REF!,22,0)</f>
        <v>#REF!</v>
      </c>
      <c r="F75" s="7" t="e">
        <f>IF(Table1[[#This Row],[Gross]]&gt;0,Table1[[#This Row],[Gross]]-72,0)</f>
        <v>#REF!</v>
      </c>
      <c r="G75" s="7" t="e">
        <f>IF(Table1[[#This Row],[Gross]]&gt;0,Table1[[#This Row],[Gross]]-Table1[[#This Row],[Index]],0)</f>
        <v>#REF!</v>
      </c>
      <c r="H75" s="7" t="e">
        <f>IF(Table1[[#This Row],[Net]]&gt;0,Table1[[#This Row],[Net]]-72,0)</f>
        <v>#REF!</v>
      </c>
      <c r="I75" s="16" t="e">
        <f>VLOOKUP(Table1[[#This Row],[Player]],#REF!,28,0)</f>
        <v>#REF!</v>
      </c>
    </row>
    <row r="76" spans="1:9" ht="12.75" x14ac:dyDescent="0.2">
      <c r="A76" s="13" t="s">
        <v>37</v>
      </c>
      <c r="B76" s="7" t="e">
        <f>VLOOKUP(A76,#REF!,2,0)</f>
        <v>#REF!</v>
      </c>
      <c r="C76" s="7" t="e">
        <f>VLOOKUP(Table1[[#This Row],[Player]],#REF!,3,0)</f>
        <v>#REF!</v>
      </c>
      <c r="D76" s="7">
        <v>3</v>
      </c>
      <c r="E76" s="7" t="e">
        <f>VLOOKUP(Table1[[#This Row],[Player]],#REF!,22,0)</f>
        <v>#REF!</v>
      </c>
      <c r="F76" s="7" t="e">
        <f>IF(Table1[[#This Row],[Gross]]&gt;0,Table1[[#This Row],[Gross]]-72,0)</f>
        <v>#REF!</v>
      </c>
      <c r="G76" s="7" t="e">
        <f>IF(Table1[[#This Row],[Gross]]&gt;0,Table1[[#This Row],[Gross]]-Table1[[#This Row],[Index]],0)</f>
        <v>#REF!</v>
      </c>
      <c r="H76" s="7" t="e">
        <f>IF(Table1[[#This Row],[Net]]&gt;0,Table1[[#This Row],[Net]]-72,0)</f>
        <v>#REF!</v>
      </c>
      <c r="I76" s="16" t="e">
        <f>VLOOKUP(Table1[[#This Row],[Player]],#REF!,28,0)</f>
        <v>#REF!</v>
      </c>
    </row>
    <row r="77" spans="1:9" ht="12.75" x14ac:dyDescent="0.2">
      <c r="A77" s="13" t="s">
        <v>37</v>
      </c>
      <c r="B77" s="7" t="e">
        <f>VLOOKUP(A77,#REF!,2,0)</f>
        <v>#REF!</v>
      </c>
      <c r="C77" s="7" t="e">
        <f>VLOOKUP(Table1[[#This Row],[Player]],#REF!,3,0)</f>
        <v>#REF!</v>
      </c>
      <c r="D77" s="7">
        <v>6</v>
      </c>
      <c r="E77" s="7" t="e">
        <f>VLOOKUP(Table1[[#This Row],[Player]],#REF!,22,0)</f>
        <v>#REF!</v>
      </c>
      <c r="F77" s="7" t="e">
        <f>IF(Table1[[#This Row],[Gross]]&gt;0,Table1[[#This Row],[Gross]]-72,0)</f>
        <v>#REF!</v>
      </c>
      <c r="G77" s="7" t="e">
        <f>IF(Table1[[#This Row],[Gross]]&gt;0,Table1[[#This Row],[Gross]]-Table1[[#This Row],[Index]],0)</f>
        <v>#REF!</v>
      </c>
      <c r="H77" s="7" t="e">
        <f>IF(Table1[[#This Row],[Net]]&gt;0,Table1[[#This Row],[Net]]-72,0)</f>
        <v>#REF!</v>
      </c>
      <c r="I77" s="16" t="e">
        <f>VLOOKUP(Table1[[#This Row],[Player]],#REF!,28,0)</f>
        <v>#REF!</v>
      </c>
    </row>
    <row r="78" spans="1:9" ht="12.75" x14ac:dyDescent="0.2">
      <c r="A78" s="13" t="s">
        <v>37</v>
      </c>
      <c r="B78" s="7" t="e">
        <f>VLOOKUP(A78,#REF!,2,0)</f>
        <v>#REF!</v>
      </c>
      <c r="C78" s="7" t="e">
        <f>VLOOKUP(Table1[[#This Row],[Player]],#REF!,3,0)</f>
        <v>#REF!</v>
      </c>
      <c r="D78" s="7">
        <v>7</v>
      </c>
      <c r="E78" s="7" t="e">
        <f>VLOOKUP(Table1[[#This Row],[Player]],#REF!,22,0)</f>
        <v>#REF!</v>
      </c>
      <c r="F78" s="7" t="e">
        <f>IF(Table1[[#This Row],[Gross]]&gt;0,Table1[[#This Row],[Gross]]-72,0)</f>
        <v>#REF!</v>
      </c>
      <c r="G78" s="7" t="e">
        <f>IF(Table1[[#This Row],[Gross]]&gt;0,Table1[[#This Row],[Gross]]-Table1[[#This Row],[Index]],0)</f>
        <v>#REF!</v>
      </c>
      <c r="H78" s="7" t="e">
        <f>IF(Table1[[#This Row],[Net]]&gt;0,Table1[[#This Row],[Net]]-72,0)</f>
        <v>#REF!</v>
      </c>
      <c r="I78" s="16" t="e">
        <f>VLOOKUP(Table1[[#This Row],[Player]],#REF!,28,0)</f>
        <v>#REF!</v>
      </c>
    </row>
    <row r="79" spans="1:9" ht="12.75" x14ac:dyDescent="0.2">
      <c r="A79" s="13" t="s">
        <v>37</v>
      </c>
      <c r="B79" s="7" t="e">
        <f>VLOOKUP(A79,#REF!,2,0)</f>
        <v>#REF!</v>
      </c>
      <c r="C79" s="7" t="e">
        <f>VLOOKUP(Table1[[#This Row],[Player]],#REF!,3,0)</f>
        <v>#REF!</v>
      </c>
      <c r="D79" s="7">
        <v>8</v>
      </c>
      <c r="E79" s="7" t="e">
        <f>VLOOKUP(Table1[[#This Row],[Player]],#REF!,22,0)</f>
        <v>#REF!</v>
      </c>
      <c r="F79" s="7" t="e">
        <f>IF(Table1[[#This Row],[Gross]]&gt;0,Table1[[#This Row],[Gross]]-72,0)</f>
        <v>#REF!</v>
      </c>
      <c r="G79" s="7" t="e">
        <f>IF(Table1[[#This Row],[Gross]]&gt;0,Table1[[#This Row],[Gross]]-Table1[[#This Row],[Index]],0)</f>
        <v>#REF!</v>
      </c>
      <c r="H79" s="7" t="e">
        <f>IF(Table1[[#This Row],[Net]]&gt;0,Table1[[#This Row],[Net]]-72,0)</f>
        <v>#REF!</v>
      </c>
      <c r="I79" s="16">
        <v>0</v>
      </c>
    </row>
    <row r="80" spans="1:9" ht="12.75" x14ac:dyDescent="0.2">
      <c r="A80" s="13" t="s">
        <v>40</v>
      </c>
      <c r="B80" s="7" t="e">
        <f>VLOOKUP(A80,#REF!,2,0)</f>
        <v>#REF!</v>
      </c>
      <c r="C80" s="7" t="e">
        <f>VLOOKUP(Table1[[#This Row],[Player]],#REF!,3,0)</f>
        <v>#REF!</v>
      </c>
      <c r="D80" s="7">
        <v>1</v>
      </c>
      <c r="E80" s="7" t="e">
        <f>VLOOKUP(Table1[[#This Row],[Player]],#REF!,22,0)</f>
        <v>#REF!</v>
      </c>
      <c r="F80" s="7" t="e">
        <f>IF(Table1[[#This Row],[Gross]]&gt;0,Table1[[#This Row],[Gross]]-72,0)</f>
        <v>#REF!</v>
      </c>
      <c r="G80" s="7" t="e">
        <f>IF(Table1[[#This Row],[Gross]]&gt;0,Table1[[#This Row],[Gross]]-Table1[[#This Row],[Index]],0)</f>
        <v>#REF!</v>
      </c>
      <c r="H80" s="7" t="e">
        <f>IF(Table1[[#This Row],[Net]]&gt;0,Table1[[#This Row],[Net]]-72,0)</f>
        <v>#REF!</v>
      </c>
      <c r="I80" s="16">
        <v>0</v>
      </c>
    </row>
    <row r="81" spans="1:9" ht="12.75" x14ac:dyDescent="0.2">
      <c r="A81" s="13" t="s">
        <v>40</v>
      </c>
      <c r="B81" s="7" t="e">
        <f>VLOOKUP(A81,#REF!,2,0)</f>
        <v>#REF!</v>
      </c>
      <c r="C81" s="7" t="e">
        <f>VLOOKUP(Table1[[#This Row],[Player]],#REF!,3,0)</f>
        <v>#REF!</v>
      </c>
      <c r="D81" s="7">
        <v>2</v>
      </c>
      <c r="E81" s="7" t="e">
        <f>VLOOKUP(Table1[[#This Row],[Player]],#REF!,22,0)</f>
        <v>#REF!</v>
      </c>
      <c r="F81" s="7" t="e">
        <f>IF(Table1[[#This Row],[Gross]]&gt;0,Table1[[#This Row],[Gross]]-72,0)</f>
        <v>#REF!</v>
      </c>
      <c r="G81" s="7" t="e">
        <f>IF(Table1[[#This Row],[Gross]]&gt;0,Table1[[#This Row],[Gross]]-Table1[[#This Row],[Index]],0)</f>
        <v>#REF!</v>
      </c>
      <c r="H81" s="7" t="e">
        <f>IF(Table1[[#This Row],[Net]]&gt;0,Table1[[#This Row],[Net]]-72,0)</f>
        <v>#REF!</v>
      </c>
      <c r="I81" s="16" t="e">
        <f>VLOOKUP(Table1[[#This Row],[Player]],#REF!,28,0)</f>
        <v>#REF!</v>
      </c>
    </row>
    <row r="82" spans="1:9" ht="12.75" x14ac:dyDescent="0.2">
      <c r="A82" s="13" t="s">
        <v>40</v>
      </c>
      <c r="B82" s="7" t="e">
        <f>VLOOKUP(A82,#REF!,2,0)</f>
        <v>#REF!</v>
      </c>
      <c r="C82" s="7" t="e">
        <f>VLOOKUP(Table1[[#This Row],[Player]],#REF!,3,0)</f>
        <v>#REF!</v>
      </c>
      <c r="D82" s="7">
        <v>3</v>
      </c>
      <c r="E82" s="7" t="e">
        <f>VLOOKUP(Table1[[#This Row],[Player]],#REF!,22,0)</f>
        <v>#REF!</v>
      </c>
      <c r="F82" s="7" t="e">
        <f>IF(Table1[[#This Row],[Gross]]&gt;0,Table1[[#This Row],[Gross]]-72,0)</f>
        <v>#REF!</v>
      </c>
      <c r="G82" s="7" t="e">
        <f>IF(Table1[[#This Row],[Gross]]&gt;0,Table1[[#This Row],[Gross]]-Table1[[#This Row],[Index]],0)</f>
        <v>#REF!</v>
      </c>
      <c r="H82" s="7" t="e">
        <f>IF(Table1[[#This Row],[Net]]&gt;0,Table1[[#This Row],[Net]]-72,0)</f>
        <v>#REF!</v>
      </c>
      <c r="I82" s="16" t="e">
        <f>VLOOKUP(Table1[[#This Row],[Player]],#REF!,28,0)</f>
        <v>#REF!</v>
      </c>
    </row>
    <row r="83" spans="1:9" ht="12.75" x14ac:dyDescent="0.2">
      <c r="A83" s="13" t="s">
        <v>40</v>
      </c>
      <c r="B83" s="7" t="e">
        <f>VLOOKUP(A83,#REF!,2,0)</f>
        <v>#REF!</v>
      </c>
      <c r="C83" s="7" t="e">
        <f>VLOOKUP(Table1[[#This Row],[Player]],#REF!,3,0)</f>
        <v>#REF!</v>
      </c>
      <c r="D83" s="7">
        <v>6</v>
      </c>
      <c r="E83" s="7" t="e">
        <f>VLOOKUP(Table1[[#This Row],[Player]],#REF!,22,0)</f>
        <v>#REF!</v>
      </c>
      <c r="F83" s="7" t="e">
        <f>IF(Table1[[#This Row],[Gross]]&gt;0,Table1[[#This Row],[Gross]]-72,0)</f>
        <v>#REF!</v>
      </c>
      <c r="G83" s="7" t="e">
        <f>IF(Table1[[#This Row],[Gross]]&gt;0,Table1[[#This Row],[Gross]]-Table1[[#This Row],[Index]],0)</f>
        <v>#REF!</v>
      </c>
      <c r="H83" s="7" t="e">
        <f>IF(Table1[[#This Row],[Net]]&gt;0,Table1[[#This Row],[Net]]-72,0)</f>
        <v>#REF!</v>
      </c>
      <c r="I83" s="16" t="e">
        <f>VLOOKUP(Table1[[#This Row],[Player]],#REF!,28,0)</f>
        <v>#REF!</v>
      </c>
    </row>
    <row r="84" spans="1:9" ht="12.75" x14ac:dyDescent="0.2">
      <c r="A84" s="13" t="s">
        <v>40</v>
      </c>
      <c r="B84" s="7" t="e">
        <f>VLOOKUP(A84,#REF!,2,0)</f>
        <v>#REF!</v>
      </c>
      <c r="C84" s="7" t="e">
        <f>VLOOKUP(Table1[[#This Row],[Player]],#REF!,3,0)</f>
        <v>#REF!</v>
      </c>
      <c r="D84" s="7">
        <v>7</v>
      </c>
      <c r="E84" s="7" t="e">
        <f>VLOOKUP(Table1[[#This Row],[Player]],#REF!,22,0)</f>
        <v>#REF!</v>
      </c>
      <c r="F84" s="7" t="e">
        <f>IF(Table1[[#This Row],[Gross]]&gt;0,Table1[[#This Row],[Gross]]-72,0)</f>
        <v>#REF!</v>
      </c>
      <c r="G84" s="7" t="e">
        <f>IF(Table1[[#This Row],[Gross]]&gt;0,Table1[[#This Row],[Gross]]-Table1[[#This Row],[Index]],0)</f>
        <v>#REF!</v>
      </c>
      <c r="H84" s="7" t="e">
        <f>IF(Table1[[#This Row],[Net]]&gt;0,Table1[[#This Row],[Net]]-72,0)</f>
        <v>#REF!</v>
      </c>
      <c r="I84" s="16" t="e">
        <f>VLOOKUP(Table1[[#This Row],[Player]],#REF!,28,0)</f>
        <v>#REF!</v>
      </c>
    </row>
    <row r="85" spans="1:9" ht="12.75" x14ac:dyDescent="0.2">
      <c r="A85" s="13" t="s">
        <v>40</v>
      </c>
      <c r="B85" s="7" t="e">
        <f>VLOOKUP(A85,#REF!,2,0)</f>
        <v>#REF!</v>
      </c>
      <c r="C85" s="7" t="e">
        <f>VLOOKUP(Table1[[#This Row],[Player]],#REF!,3,0)</f>
        <v>#REF!</v>
      </c>
      <c r="D85" s="7">
        <v>8</v>
      </c>
      <c r="E85" s="7" t="e">
        <f>VLOOKUP(Table1[[#This Row],[Player]],#REF!,22,0)</f>
        <v>#REF!</v>
      </c>
      <c r="F85" s="7" t="e">
        <f>IF(Table1[[#This Row],[Gross]]&gt;0,Table1[[#This Row],[Gross]]-72,0)</f>
        <v>#REF!</v>
      </c>
      <c r="G85" s="7" t="e">
        <f>IF(Table1[[#This Row],[Gross]]&gt;0,Table1[[#This Row],[Gross]]-Table1[[#This Row],[Index]],0)</f>
        <v>#REF!</v>
      </c>
      <c r="H85" s="7" t="e">
        <f>IF(Table1[[#This Row],[Net]]&gt;0,Table1[[#This Row],[Net]]-72,0)</f>
        <v>#REF!</v>
      </c>
      <c r="I85" s="16">
        <v>0</v>
      </c>
    </row>
    <row r="86" spans="1:9" ht="12.75" x14ac:dyDescent="0.2">
      <c r="A86" s="13" t="s">
        <v>41</v>
      </c>
      <c r="B86" s="7" t="e">
        <f>VLOOKUP(A86,#REF!,2,0)</f>
        <v>#REF!</v>
      </c>
      <c r="C86" s="7" t="e">
        <f>VLOOKUP(Table1[[#This Row],[Player]],#REF!,3,0)</f>
        <v>#REF!</v>
      </c>
      <c r="D86" s="7">
        <v>1</v>
      </c>
      <c r="E86" s="7" t="e">
        <f>VLOOKUP(Table1[[#This Row],[Player]],#REF!,22,0)</f>
        <v>#REF!</v>
      </c>
      <c r="F86" s="7" t="e">
        <f>IF(Table1[[#This Row],[Gross]]&gt;0,Table1[[#This Row],[Gross]]-72,0)</f>
        <v>#REF!</v>
      </c>
      <c r="G86" s="7" t="e">
        <f>IF(Table1[[#This Row],[Gross]]&gt;0,Table1[[#This Row],[Gross]]-Table1[[#This Row],[Index]],0)</f>
        <v>#REF!</v>
      </c>
      <c r="H86" s="7" t="e">
        <f>IF(Table1[[#This Row],[Net]]&gt;0,Table1[[#This Row],[Net]]-72,0)</f>
        <v>#REF!</v>
      </c>
      <c r="I86" s="16">
        <v>0</v>
      </c>
    </row>
    <row r="87" spans="1:9" ht="12.75" x14ac:dyDescent="0.2">
      <c r="A87" s="13" t="s">
        <v>41</v>
      </c>
      <c r="B87" s="7" t="e">
        <f>VLOOKUP(A87,#REF!,2,0)</f>
        <v>#REF!</v>
      </c>
      <c r="C87" s="7" t="e">
        <f>VLOOKUP(Table1[[#This Row],[Player]],#REF!,3,0)</f>
        <v>#REF!</v>
      </c>
      <c r="D87" s="7">
        <v>2</v>
      </c>
      <c r="E87" s="7" t="e">
        <f>VLOOKUP(Table1[[#This Row],[Player]],#REF!,22,0)</f>
        <v>#REF!</v>
      </c>
      <c r="F87" s="7" t="e">
        <f>IF(Table1[[#This Row],[Gross]]&gt;0,Table1[[#This Row],[Gross]]-72,0)</f>
        <v>#REF!</v>
      </c>
      <c r="G87" s="7" t="e">
        <f>IF(Table1[[#This Row],[Gross]]&gt;0,Table1[[#This Row],[Gross]]-Table1[[#This Row],[Index]],0)</f>
        <v>#REF!</v>
      </c>
      <c r="H87" s="7" t="e">
        <f>IF(Table1[[#This Row],[Net]]&gt;0,Table1[[#This Row],[Net]]-72,0)</f>
        <v>#REF!</v>
      </c>
      <c r="I87" s="16" t="e">
        <f>VLOOKUP(Table1[[#This Row],[Player]],#REF!,28,0)</f>
        <v>#REF!</v>
      </c>
    </row>
    <row r="88" spans="1:9" ht="12.75" x14ac:dyDescent="0.2">
      <c r="A88" s="13" t="s">
        <v>41</v>
      </c>
      <c r="B88" s="7" t="e">
        <f>VLOOKUP(A88,#REF!,2,0)</f>
        <v>#REF!</v>
      </c>
      <c r="C88" s="7" t="e">
        <f>VLOOKUP(Table1[[#This Row],[Player]],#REF!,3,0)</f>
        <v>#REF!</v>
      </c>
      <c r="D88" s="7">
        <v>3</v>
      </c>
      <c r="E88" s="7" t="e">
        <f>VLOOKUP(Table1[[#This Row],[Player]],#REF!,22,0)</f>
        <v>#REF!</v>
      </c>
      <c r="F88" s="7" t="e">
        <f>IF(Table1[[#This Row],[Gross]]&gt;0,Table1[[#This Row],[Gross]]-72,0)</f>
        <v>#REF!</v>
      </c>
      <c r="G88" s="7" t="e">
        <f>IF(Table1[[#This Row],[Gross]]&gt;0,Table1[[#This Row],[Gross]]-Table1[[#This Row],[Index]],0)</f>
        <v>#REF!</v>
      </c>
      <c r="H88" s="7" t="e">
        <f>IF(Table1[[#This Row],[Net]]&gt;0,Table1[[#This Row],[Net]]-72,0)</f>
        <v>#REF!</v>
      </c>
      <c r="I88" s="16" t="e">
        <f>VLOOKUP(Table1[[#This Row],[Player]],#REF!,28,0)</f>
        <v>#REF!</v>
      </c>
    </row>
    <row r="89" spans="1:9" ht="12.75" x14ac:dyDescent="0.2">
      <c r="A89" s="13" t="s">
        <v>41</v>
      </c>
      <c r="B89" s="7" t="e">
        <f>VLOOKUP(A89,#REF!,2,0)</f>
        <v>#REF!</v>
      </c>
      <c r="C89" s="7" t="e">
        <f>VLOOKUP(Table1[[#This Row],[Player]],#REF!,3,0)</f>
        <v>#REF!</v>
      </c>
      <c r="D89" s="7">
        <v>6</v>
      </c>
      <c r="E89" s="7" t="e">
        <f>VLOOKUP(Table1[[#This Row],[Player]],#REF!,22,0)</f>
        <v>#REF!</v>
      </c>
      <c r="F89" s="7" t="e">
        <f>IF(Table1[[#This Row],[Gross]]&gt;0,Table1[[#This Row],[Gross]]-72,0)</f>
        <v>#REF!</v>
      </c>
      <c r="G89" s="7" t="e">
        <f>IF(Table1[[#This Row],[Gross]]&gt;0,Table1[[#This Row],[Gross]]-Table1[[#This Row],[Index]],0)</f>
        <v>#REF!</v>
      </c>
      <c r="H89" s="7" t="e">
        <f>IF(Table1[[#This Row],[Net]]&gt;0,Table1[[#This Row],[Net]]-72,0)</f>
        <v>#REF!</v>
      </c>
      <c r="I89" s="16" t="e">
        <f>VLOOKUP(Table1[[#This Row],[Player]],#REF!,28,0)</f>
        <v>#REF!</v>
      </c>
    </row>
    <row r="90" spans="1:9" ht="12.75" x14ac:dyDescent="0.2">
      <c r="A90" s="13" t="s">
        <v>41</v>
      </c>
      <c r="B90" s="7" t="e">
        <f>VLOOKUP(A90,#REF!,2,0)</f>
        <v>#REF!</v>
      </c>
      <c r="C90" s="7" t="e">
        <f>VLOOKUP(Table1[[#This Row],[Player]],#REF!,3,0)</f>
        <v>#REF!</v>
      </c>
      <c r="D90" s="7">
        <v>7</v>
      </c>
      <c r="E90" s="7" t="e">
        <f>VLOOKUP(Table1[[#This Row],[Player]],#REF!,22,0)</f>
        <v>#REF!</v>
      </c>
      <c r="F90" s="7" t="e">
        <f>IF(Table1[[#This Row],[Gross]]&gt;0,Table1[[#This Row],[Gross]]-72,0)</f>
        <v>#REF!</v>
      </c>
      <c r="G90" s="7" t="e">
        <f>IF(Table1[[#This Row],[Gross]]&gt;0,Table1[[#This Row],[Gross]]-Table1[[#This Row],[Index]],0)</f>
        <v>#REF!</v>
      </c>
      <c r="H90" s="7" t="e">
        <f>IF(Table1[[#This Row],[Net]]&gt;0,Table1[[#This Row],[Net]]-72,0)</f>
        <v>#REF!</v>
      </c>
      <c r="I90" s="16" t="e">
        <f>VLOOKUP(Table1[[#This Row],[Player]],#REF!,28,0)</f>
        <v>#REF!</v>
      </c>
    </row>
    <row r="91" spans="1:9" ht="12.75" x14ac:dyDescent="0.2">
      <c r="A91" s="13" t="s">
        <v>41</v>
      </c>
      <c r="B91" s="7" t="e">
        <f>VLOOKUP(A91,#REF!,2,0)</f>
        <v>#REF!</v>
      </c>
      <c r="C91" s="7" t="e">
        <f>VLOOKUP(Table1[[#This Row],[Player]],#REF!,3,0)</f>
        <v>#REF!</v>
      </c>
      <c r="D91" s="7">
        <v>8</v>
      </c>
      <c r="E91" s="7" t="e">
        <f>VLOOKUP(Table1[[#This Row],[Player]],#REF!,22,0)</f>
        <v>#REF!</v>
      </c>
      <c r="F91" s="7" t="e">
        <f>IF(Table1[[#This Row],[Gross]]&gt;0,Table1[[#This Row],[Gross]]-72,0)</f>
        <v>#REF!</v>
      </c>
      <c r="G91" s="7" t="e">
        <f>IF(Table1[[#This Row],[Gross]]&gt;0,Table1[[#This Row],[Gross]]-Table1[[#This Row],[Index]],0)</f>
        <v>#REF!</v>
      </c>
      <c r="H91" s="7" t="e">
        <f>IF(Table1[[#This Row],[Net]]&gt;0,Table1[[#This Row],[Net]]-72,0)</f>
        <v>#REF!</v>
      </c>
      <c r="I91" s="16">
        <v>0</v>
      </c>
    </row>
    <row r="92" spans="1:9" ht="12.75" x14ac:dyDescent="0.2">
      <c r="A92" s="13" t="s">
        <v>43</v>
      </c>
      <c r="B92" s="7" t="e">
        <f>VLOOKUP(A92,#REF!,2,0)</f>
        <v>#REF!</v>
      </c>
      <c r="C92" s="7" t="e">
        <f>VLOOKUP(Table1[[#This Row],[Player]],#REF!,3,0)</f>
        <v>#REF!</v>
      </c>
      <c r="D92" s="7">
        <v>1</v>
      </c>
      <c r="E92" s="7" t="e">
        <f>VLOOKUP(Table1[[#This Row],[Player]],#REF!,22,0)</f>
        <v>#REF!</v>
      </c>
      <c r="F92" s="7" t="e">
        <f>IF(Table1[[#This Row],[Gross]]&gt;0,Table1[[#This Row],[Gross]]-72,0)</f>
        <v>#REF!</v>
      </c>
      <c r="G92" s="7" t="e">
        <f>IF(Table1[[#This Row],[Gross]]&gt;0,Table1[[#This Row],[Gross]]-Table1[[#This Row],[Index]],0)</f>
        <v>#REF!</v>
      </c>
      <c r="H92" s="7" t="e">
        <f>IF(Table1[[#This Row],[Net]]&gt;0,Table1[[#This Row],[Net]]-72,0)</f>
        <v>#REF!</v>
      </c>
      <c r="I92" s="16">
        <v>0</v>
      </c>
    </row>
    <row r="93" spans="1:9" ht="12.75" x14ac:dyDescent="0.2">
      <c r="A93" s="13" t="s">
        <v>43</v>
      </c>
      <c r="B93" s="7" t="e">
        <f>VLOOKUP(A93,#REF!,2,0)</f>
        <v>#REF!</v>
      </c>
      <c r="C93" s="7" t="e">
        <f>VLOOKUP(Table1[[#This Row],[Player]],#REF!,3,0)</f>
        <v>#REF!</v>
      </c>
      <c r="D93" s="7">
        <v>2</v>
      </c>
      <c r="E93" s="7" t="e">
        <f>VLOOKUP(Table1[[#This Row],[Player]],#REF!,22,0)</f>
        <v>#REF!</v>
      </c>
      <c r="F93" s="7" t="e">
        <f>IF(Table1[[#This Row],[Gross]]&gt;0,Table1[[#This Row],[Gross]]-72,0)</f>
        <v>#REF!</v>
      </c>
      <c r="G93" s="7" t="e">
        <f>IF(Table1[[#This Row],[Gross]]&gt;0,Table1[[#This Row],[Gross]]-Table1[[#This Row],[Index]],0)</f>
        <v>#REF!</v>
      </c>
      <c r="H93" s="7" t="e">
        <f>IF(Table1[[#This Row],[Net]]&gt;0,Table1[[#This Row],[Net]]-72,0)</f>
        <v>#REF!</v>
      </c>
      <c r="I93" s="16" t="e">
        <f>VLOOKUP(Table1[[#This Row],[Player]],#REF!,28,0)</f>
        <v>#REF!</v>
      </c>
    </row>
    <row r="94" spans="1:9" ht="12.75" x14ac:dyDescent="0.2">
      <c r="A94" s="13" t="s">
        <v>43</v>
      </c>
      <c r="B94" s="7" t="e">
        <f>VLOOKUP(A94,#REF!,2,0)</f>
        <v>#REF!</v>
      </c>
      <c r="C94" s="7" t="e">
        <f>VLOOKUP(Table1[[#This Row],[Player]],#REF!,3,0)</f>
        <v>#REF!</v>
      </c>
      <c r="D94" s="7">
        <v>3</v>
      </c>
      <c r="E94" s="7" t="e">
        <f>VLOOKUP(Table1[[#This Row],[Player]],#REF!,22,0)</f>
        <v>#REF!</v>
      </c>
      <c r="F94" s="7" t="e">
        <f>IF(Table1[[#This Row],[Gross]]&gt;0,Table1[[#This Row],[Gross]]-72,0)</f>
        <v>#REF!</v>
      </c>
      <c r="G94" s="7" t="e">
        <f>IF(Table1[[#This Row],[Gross]]&gt;0,Table1[[#This Row],[Gross]]-Table1[[#This Row],[Index]],0)</f>
        <v>#REF!</v>
      </c>
      <c r="H94" s="7" t="e">
        <f>IF(Table1[[#This Row],[Net]]&gt;0,Table1[[#This Row],[Net]]-72,0)</f>
        <v>#REF!</v>
      </c>
      <c r="I94" s="16" t="e">
        <f>VLOOKUP(Table1[[#This Row],[Player]],#REF!,28,0)</f>
        <v>#REF!</v>
      </c>
    </row>
    <row r="95" spans="1:9" ht="12.75" x14ac:dyDescent="0.2">
      <c r="A95" s="13" t="s">
        <v>43</v>
      </c>
      <c r="B95" s="7" t="e">
        <f>VLOOKUP(A95,#REF!,2,0)</f>
        <v>#REF!</v>
      </c>
      <c r="C95" s="7" t="e">
        <f>VLOOKUP(Table1[[#This Row],[Player]],#REF!,3,0)</f>
        <v>#REF!</v>
      </c>
      <c r="D95" s="7">
        <v>6</v>
      </c>
      <c r="E95" s="7" t="e">
        <f>VLOOKUP(Table1[[#This Row],[Player]],#REF!,22,0)</f>
        <v>#REF!</v>
      </c>
      <c r="F95" s="7" t="e">
        <f>IF(Table1[[#This Row],[Gross]]&gt;0,Table1[[#This Row],[Gross]]-72,0)</f>
        <v>#REF!</v>
      </c>
      <c r="G95" s="7" t="e">
        <f>IF(Table1[[#This Row],[Gross]]&gt;0,Table1[[#This Row],[Gross]]-Table1[[#This Row],[Index]],0)</f>
        <v>#REF!</v>
      </c>
      <c r="H95" s="7" t="e">
        <f>IF(Table1[[#This Row],[Net]]&gt;0,Table1[[#This Row],[Net]]-72,0)</f>
        <v>#REF!</v>
      </c>
      <c r="I95" s="16" t="e">
        <f>VLOOKUP(Table1[[#This Row],[Player]],#REF!,28,0)</f>
        <v>#REF!</v>
      </c>
    </row>
    <row r="96" spans="1:9" ht="12.75" x14ac:dyDescent="0.2">
      <c r="A96" s="13" t="s">
        <v>43</v>
      </c>
      <c r="B96" s="7" t="e">
        <f>VLOOKUP(A96,#REF!,2,0)</f>
        <v>#REF!</v>
      </c>
      <c r="C96" s="7" t="e">
        <f>VLOOKUP(Table1[[#This Row],[Player]],#REF!,3,0)</f>
        <v>#REF!</v>
      </c>
      <c r="D96" s="7">
        <v>7</v>
      </c>
      <c r="E96" s="7" t="e">
        <f>VLOOKUP(Table1[[#This Row],[Player]],#REF!,22,0)</f>
        <v>#REF!</v>
      </c>
      <c r="F96" s="7" t="e">
        <f>IF(Table1[[#This Row],[Gross]]&gt;0,Table1[[#This Row],[Gross]]-72,0)</f>
        <v>#REF!</v>
      </c>
      <c r="G96" s="7" t="e">
        <f>IF(Table1[[#This Row],[Gross]]&gt;0,Table1[[#This Row],[Gross]]-Table1[[#This Row],[Index]],0)</f>
        <v>#REF!</v>
      </c>
      <c r="H96" s="7" t="e">
        <f>IF(Table1[[#This Row],[Net]]&gt;0,Table1[[#This Row],[Net]]-72,0)</f>
        <v>#REF!</v>
      </c>
      <c r="I96" s="16" t="e">
        <f>VLOOKUP(Table1[[#This Row],[Player]],#REF!,28,0)</f>
        <v>#REF!</v>
      </c>
    </row>
    <row r="97" spans="1:9" ht="12.75" x14ac:dyDescent="0.2">
      <c r="A97" s="13" t="s">
        <v>43</v>
      </c>
      <c r="B97" s="7" t="e">
        <f>VLOOKUP(A97,#REF!,2,0)</f>
        <v>#REF!</v>
      </c>
      <c r="C97" s="7" t="e">
        <f>VLOOKUP(Table1[[#This Row],[Player]],#REF!,3,0)</f>
        <v>#REF!</v>
      </c>
      <c r="D97" s="7">
        <v>8</v>
      </c>
      <c r="E97" s="7" t="e">
        <f>VLOOKUP(Table1[[#This Row],[Player]],#REF!,22,0)</f>
        <v>#REF!</v>
      </c>
      <c r="F97" s="7" t="e">
        <f>IF(Table1[[#This Row],[Gross]]&gt;0,Table1[[#This Row],[Gross]]-72,0)</f>
        <v>#REF!</v>
      </c>
      <c r="G97" s="7" t="e">
        <f>IF(Table1[[#This Row],[Gross]]&gt;0,Table1[[#This Row],[Gross]]-Table1[[#This Row],[Index]],0)</f>
        <v>#REF!</v>
      </c>
      <c r="H97" s="7" t="e">
        <f>IF(Table1[[#This Row],[Net]]&gt;0,Table1[[#This Row],[Net]]-72,0)</f>
        <v>#REF!</v>
      </c>
      <c r="I97" s="16">
        <v>0</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9"/>
  <sheetViews>
    <sheetView workbookViewId="0">
      <selection activeCell="D5" sqref="D5"/>
    </sheetView>
  </sheetViews>
  <sheetFormatPr defaultColWidth="22.85546875" defaultRowHeight="12" x14ac:dyDescent="0.2"/>
  <cols>
    <col min="1" max="1" width="92.5703125" style="14" customWidth="1"/>
    <col min="2" max="3" width="22.85546875" style="14"/>
    <col min="4" max="4" width="39.85546875" style="14" customWidth="1"/>
    <col min="5" max="16384" width="22.85546875" style="14"/>
  </cols>
  <sheetData>
    <row r="1" spans="1:1" x14ac:dyDescent="0.2">
      <c r="A1" s="14" t="s">
        <v>60</v>
      </c>
    </row>
    <row r="2" spans="1:1" ht="159" customHeight="1" x14ac:dyDescent="0.2">
      <c r="A2" s="585" t="s">
        <v>264</v>
      </c>
    </row>
    <row r="3" spans="1:1" ht="66.75" customHeight="1" x14ac:dyDescent="0.2">
      <c r="A3" s="585" t="s">
        <v>260</v>
      </c>
    </row>
    <row r="4" spans="1:1" ht="56.25" customHeight="1" x14ac:dyDescent="0.2">
      <c r="A4" s="585" t="s">
        <v>263</v>
      </c>
    </row>
    <row r="5" spans="1:1" ht="78.75" customHeight="1" x14ac:dyDescent="0.2">
      <c r="A5" s="585" t="s">
        <v>261</v>
      </c>
    </row>
    <row r="6" spans="1:1" ht="60" x14ac:dyDescent="0.2">
      <c r="A6" s="585" t="s">
        <v>262</v>
      </c>
    </row>
    <row r="7" spans="1:1" ht="27.75" customHeight="1" x14ac:dyDescent="0.2"/>
    <row r="8" spans="1:1" x14ac:dyDescent="0.2">
      <c r="A8" s="539" t="s">
        <v>59</v>
      </c>
    </row>
    <row r="9" spans="1:1" ht="204" x14ac:dyDescent="0.2">
      <c r="A9" s="540" t="s">
        <v>259</v>
      </c>
    </row>
  </sheetData>
  <printOptions horizontalCentered="1"/>
  <pageMargins left="0.45" right="0.45" top="0.75" bottom="0.75" header="0.3" footer="0.3"/>
  <pageSetup orientation="portrait" horizontalDpi="4294967293" verticalDpi="4294967293"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
  <sheetViews>
    <sheetView zoomScaleNormal="100" workbookViewId="0">
      <selection activeCell="B2" sqref="B2"/>
    </sheetView>
  </sheetViews>
  <sheetFormatPr defaultColWidth="8.7109375" defaultRowHeight="15.75" x14ac:dyDescent="0.25"/>
  <cols>
    <col min="1" max="1" width="14.42578125" style="596" customWidth="1"/>
    <col min="2" max="2" width="16.85546875" style="596" customWidth="1"/>
    <col min="3" max="3" width="45.140625" style="596" customWidth="1"/>
    <col min="4" max="4" width="51.5703125" style="596" customWidth="1"/>
    <col min="5" max="5" width="19.140625" style="596" customWidth="1"/>
    <col min="6" max="6" width="23.85546875" style="596" customWidth="1"/>
    <col min="7" max="7" width="38.7109375" style="596" customWidth="1"/>
    <col min="8" max="12" width="8.7109375" style="596"/>
    <col min="13" max="13" width="9.140625" style="596" bestFit="1" customWidth="1"/>
    <col min="14" max="16384" width="8.7109375" style="596"/>
  </cols>
  <sheetData>
    <row r="1" spans="1:13" x14ac:dyDescent="0.25">
      <c r="A1" s="597" t="s">
        <v>32</v>
      </c>
      <c r="B1" s="598" t="s">
        <v>58</v>
      </c>
      <c r="C1" s="598" t="s">
        <v>54</v>
      </c>
      <c r="D1" s="598" t="s">
        <v>191</v>
      </c>
      <c r="E1" s="598" t="s">
        <v>57</v>
      </c>
      <c r="F1" s="598" t="s">
        <v>55</v>
      </c>
      <c r="G1" s="599" t="s">
        <v>56</v>
      </c>
    </row>
    <row r="2" spans="1:13" ht="262.5" customHeight="1" x14ac:dyDescent="0.25">
      <c r="A2" s="600" t="s">
        <v>273</v>
      </c>
      <c r="B2" s="601" t="s">
        <v>274</v>
      </c>
      <c r="C2" s="602" t="s">
        <v>275</v>
      </c>
      <c r="D2" s="602" t="s">
        <v>250</v>
      </c>
      <c r="E2" s="602" t="s">
        <v>276</v>
      </c>
      <c r="F2" s="602" t="s">
        <v>130</v>
      </c>
      <c r="G2" s="603" t="s">
        <v>248</v>
      </c>
      <c r="K2" s="604"/>
      <c r="M2" s="605"/>
    </row>
    <row r="3" spans="1:13" ht="409.5" x14ac:dyDescent="0.25">
      <c r="A3" s="606" t="s">
        <v>277</v>
      </c>
      <c r="B3" s="607" t="s">
        <v>278</v>
      </c>
      <c r="C3" s="608" t="s">
        <v>279</v>
      </c>
      <c r="D3" s="608" t="s">
        <v>281</v>
      </c>
      <c r="E3" s="608" t="s">
        <v>280</v>
      </c>
      <c r="F3" s="608" t="s">
        <v>249</v>
      </c>
      <c r="G3" s="609" t="s">
        <v>282</v>
      </c>
    </row>
    <row r="4" spans="1:13" ht="121.5" customHeight="1" x14ac:dyDescent="0.25">
      <c r="A4" s="695" t="s">
        <v>266</v>
      </c>
      <c r="B4" s="588" t="s">
        <v>267</v>
      </c>
      <c r="C4" s="589" t="s">
        <v>110</v>
      </c>
      <c r="D4" s="697" t="s">
        <v>252</v>
      </c>
      <c r="E4" s="589" t="s">
        <v>127</v>
      </c>
      <c r="F4" s="694" t="s">
        <v>85</v>
      </c>
      <c r="G4" s="693" t="s">
        <v>200</v>
      </c>
    </row>
    <row r="5" spans="1:13" ht="168.75" customHeight="1" x14ac:dyDescent="0.25">
      <c r="A5" s="696"/>
      <c r="B5" s="590" t="s">
        <v>268</v>
      </c>
      <c r="C5" s="591" t="s">
        <v>197</v>
      </c>
      <c r="D5" s="698"/>
      <c r="E5" s="591" t="s">
        <v>53</v>
      </c>
      <c r="F5" s="694"/>
      <c r="G5" s="693"/>
    </row>
    <row r="6" spans="1:13" ht="342.75" customHeight="1" x14ac:dyDescent="0.25">
      <c r="A6" s="689" t="s">
        <v>269</v>
      </c>
      <c r="B6" s="592" t="s">
        <v>270</v>
      </c>
      <c r="C6" s="593" t="s">
        <v>256</v>
      </c>
      <c r="D6" s="691" t="s">
        <v>251</v>
      </c>
      <c r="E6" s="593" t="s">
        <v>202</v>
      </c>
      <c r="F6" s="593" t="s">
        <v>271</v>
      </c>
      <c r="G6" s="699" t="s">
        <v>201</v>
      </c>
    </row>
    <row r="7" spans="1:13" ht="189.75" customHeight="1" x14ac:dyDescent="0.25">
      <c r="A7" s="690"/>
      <c r="B7" s="594" t="s">
        <v>268</v>
      </c>
      <c r="C7" s="595" t="s">
        <v>196</v>
      </c>
      <c r="D7" s="692"/>
      <c r="E7" s="595" t="s">
        <v>53</v>
      </c>
      <c r="F7" s="595" t="s">
        <v>272</v>
      </c>
      <c r="G7" s="700"/>
    </row>
  </sheetData>
  <mergeCells count="7">
    <mergeCell ref="A6:A7"/>
    <mergeCell ref="D6:D7"/>
    <mergeCell ref="G4:G5"/>
    <mergeCell ref="F4:F5"/>
    <mergeCell ref="A4:A5"/>
    <mergeCell ref="D4:D5"/>
    <mergeCell ref="G6:G7"/>
  </mergeCells>
  <pageMargins left="0" right="0" top="0.5" bottom="0" header="0.8" footer="0.3"/>
  <pageSetup scale="50"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8"/>
  <sheetViews>
    <sheetView showGridLines="0" zoomScale="80" zoomScaleNormal="80" workbookViewId="0">
      <selection activeCell="L27" sqref="L27"/>
    </sheetView>
  </sheetViews>
  <sheetFormatPr defaultRowHeight="21" x14ac:dyDescent="0.35"/>
  <cols>
    <col min="1" max="1" width="9.140625" style="31"/>
    <col min="2" max="2" width="17.42578125" style="32" customWidth="1"/>
    <col min="3" max="3" width="12.85546875" style="32" customWidth="1"/>
    <col min="4" max="4" width="22.85546875" style="32" customWidth="1"/>
    <col min="5" max="5" width="69.28515625" customWidth="1"/>
    <col min="6" max="6" width="8.42578125" style="31" customWidth="1"/>
    <col min="7" max="7" width="61.5703125" customWidth="1"/>
    <col min="8" max="8" width="41.85546875" style="32" customWidth="1"/>
    <col min="9" max="9" width="31.140625" style="32" customWidth="1"/>
    <col min="11" max="11" width="13.85546875" customWidth="1"/>
    <col min="12" max="12" width="15.42578125" customWidth="1"/>
    <col min="13" max="13" width="13.85546875" style="31" bestFit="1" customWidth="1"/>
    <col min="14" max="14" width="11.7109375" bestFit="1" customWidth="1"/>
    <col min="15" max="15" width="12.140625" bestFit="1" customWidth="1"/>
    <col min="16" max="16" width="10.5703125" customWidth="1"/>
    <col min="17" max="17" width="9.5703125" customWidth="1"/>
    <col min="23" max="23" width="11.7109375" bestFit="1" customWidth="1"/>
  </cols>
  <sheetData>
    <row r="1" spans="2:27" s="31" customFormat="1" ht="15" customHeight="1" x14ac:dyDescent="0.25">
      <c r="B1" s="721" t="s">
        <v>81</v>
      </c>
      <c r="C1" s="721"/>
      <c r="D1" s="721"/>
      <c r="E1" s="721"/>
      <c r="F1" s="721"/>
      <c r="G1" s="721"/>
      <c r="H1" s="721"/>
      <c r="I1" s="721"/>
    </row>
    <row r="2" spans="2:27" s="31" customFormat="1" ht="15" customHeight="1" x14ac:dyDescent="0.25">
      <c r="B2" s="721"/>
      <c r="C2" s="721"/>
      <c r="D2" s="721"/>
      <c r="E2" s="721"/>
      <c r="F2" s="721"/>
      <c r="G2" s="721"/>
      <c r="H2" s="721"/>
      <c r="I2" s="721"/>
    </row>
    <row r="3" spans="2:27" ht="31.5" x14ac:dyDescent="0.5">
      <c r="B3" s="542"/>
      <c r="C3" s="542"/>
      <c r="D3" s="542"/>
      <c r="E3" s="543"/>
      <c r="F3" s="543"/>
      <c r="G3" s="543"/>
      <c r="H3" s="542"/>
      <c r="I3" s="542"/>
    </row>
    <row r="4" spans="2:27" ht="32.25" thickBot="1" x14ac:dyDescent="0.55000000000000004">
      <c r="B4" s="544" t="s">
        <v>156</v>
      </c>
      <c r="C4" s="542"/>
      <c r="D4" s="542"/>
      <c r="E4" s="545" t="s">
        <v>166</v>
      </c>
      <c r="F4" s="544"/>
      <c r="G4" s="543"/>
      <c r="H4" s="542"/>
      <c r="I4" s="542"/>
    </row>
    <row r="5" spans="2:27" ht="31.5" x14ac:dyDescent="0.5">
      <c r="B5" s="546" t="s">
        <v>204</v>
      </c>
      <c r="C5" s="546" t="s">
        <v>203</v>
      </c>
      <c r="D5" s="546" t="s">
        <v>205</v>
      </c>
      <c r="E5" s="715" t="s">
        <v>167</v>
      </c>
      <c r="F5" s="716"/>
      <c r="G5" s="717"/>
      <c r="H5" s="546" t="s">
        <v>192</v>
      </c>
      <c r="I5" s="541" t="s">
        <v>257</v>
      </c>
      <c r="K5" s="33"/>
      <c r="L5" s="33"/>
      <c r="M5" s="33"/>
      <c r="N5" s="33"/>
      <c r="O5" s="33"/>
      <c r="P5" s="33"/>
      <c r="Q5" s="33"/>
      <c r="R5" s="33"/>
      <c r="S5" s="33"/>
    </row>
    <row r="6" spans="2:27" ht="32.25" thickBot="1" x14ac:dyDescent="0.55000000000000004">
      <c r="B6" s="547" t="s">
        <v>207</v>
      </c>
      <c r="C6" s="547">
        <v>1</v>
      </c>
      <c r="D6" s="547" t="s">
        <v>157</v>
      </c>
      <c r="E6" s="547" t="s">
        <v>187</v>
      </c>
      <c r="F6" s="548" t="s">
        <v>80</v>
      </c>
      <c r="G6" s="549" t="s">
        <v>188</v>
      </c>
      <c r="H6" s="550" t="s">
        <v>45</v>
      </c>
      <c r="I6" s="722">
        <v>6885432</v>
      </c>
      <c r="K6" s="33"/>
      <c r="L6" s="33"/>
      <c r="M6" s="33"/>
      <c r="N6" s="33"/>
      <c r="O6" s="33"/>
      <c r="P6" s="33"/>
      <c r="Q6" s="33"/>
      <c r="R6" s="33"/>
      <c r="S6" s="33"/>
      <c r="W6" s="31"/>
      <c r="X6" s="31"/>
      <c r="Y6" s="31"/>
    </row>
    <row r="7" spans="2:27" ht="32.25" thickBot="1" x14ac:dyDescent="0.55000000000000004">
      <c r="B7" s="551" t="s">
        <v>206</v>
      </c>
      <c r="C7" s="551">
        <v>2</v>
      </c>
      <c r="D7" s="552" t="s">
        <v>158</v>
      </c>
      <c r="E7" s="552" t="s">
        <v>233</v>
      </c>
      <c r="F7" s="553" t="s">
        <v>80</v>
      </c>
      <c r="G7" s="554" t="s">
        <v>189</v>
      </c>
      <c r="H7" s="551" t="s">
        <v>50</v>
      </c>
      <c r="I7" s="723"/>
      <c r="K7" s="33"/>
      <c r="L7" s="33"/>
      <c r="M7" s="33"/>
      <c r="N7" s="33"/>
      <c r="O7" s="33"/>
      <c r="P7" s="33"/>
      <c r="Q7" s="33"/>
      <c r="R7" s="33"/>
      <c r="S7" s="33"/>
      <c r="W7" s="31"/>
      <c r="X7" s="31"/>
      <c r="Y7" s="31"/>
    </row>
    <row r="8" spans="2:27" s="33" customFormat="1" ht="32.25" thickBot="1" x14ac:dyDescent="0.55000000000000004">
      <c r="B8" s="547" t="s">
        <v>208</v>
      </c>
      <c r="C8" s="547">
        <v>3</v>
      </c>
      <c r="D8" s="547" t="s">
        <v>159</v>
      </c>
      <c r="E8" s="547" t="s">
        <v>165</v>
      </c>
      <c r="F8" s="548" t="s">
        <v>80</v>
      </c>
      <c r="G8" s="549" t="s">
        <v>231</v>
      </c>
      <c r="H8" s="550" t="s">
        <v>10</v>
      </c>
      <c r="I8" s="723"/>
    </row>
    <row r="9" spans="2:27" s="33" customFormat="1" ht="32.25" thickBot="1" x14ac:dyDescent="0.55000000000000004">
      <c r="B9" s="551" t="s">
        <v>209</v>
      </c>
      <c r="C9" s="551">
        <v>4</v>
      </c>
      <c r="D9" s="552" t="s">
        <v>160</v>
      </c>
      <c r="E9" s="552" t="s">
        <v>242</v>
      </c>
      <c r="F9" s="553" t="s">
        <v>80</v>
      </c>
      <c r="G9" s="554" t="s">
        <v>243</v>
      </c>
      <c r="H9" s="551" t="s">
        <v>9</v>
      </c>
      <c r="I9" s="702"/>
    </row>
    <row r="10" spans="2:27" ht="22.5" customHeight="1" x14ac:dyDescent="0.5">
      <c r="B10" s="542"/>
      <c r="C10" s="542"/>
      <c r="D10" s="542"/>
      <c r="E10" s="543"/>
      <c r="F10" s="543"/>
      <c r="G10" s="555"/>
      <c r="H10" s="542"/>
      <c r="I10" s="542"/>
      <c r="K10" s="33"/>
      <c r="L10" s="33"/>
      <c r="M10" s="33"/>
      <c r="N10" s="33"/>
      <c r="O10" s="33"/>
      <c r="P10" s="33"/>
      <c r="Q10" s="33"/>
      <c r="R10" s="33"/>
      <c r="S10" s="33"/>
      <c r="W10" s="31"/>
      <c r="X10" s="31"/>
      <c r="Y10" s="31"/>
    </row>
    <row r="11" spans="2:27" ht="32.25" thickBot="1" x14ac:dyDescent="0.55000000000000004">
      <c r="B11" s="544" t="s">
        <v>116</v>
      </c>
      <c r="C11" s="542"/>
      <c r="D11" s="542"/>
      <c r="E11" s="545" t="s">
        <v>168</v>
      </c>
      <c r="F11" s="544"/>
      <c r="G11" s="543"/>
      <c r="H11" s="542"/>
      <c r="I11" s="542"/>
      <c r="K11" s="33"/>
      <c r="L11" s="33"/>
      <c r="M11" s="33"/>
      <c r="N11" s="33"/>
      <c r="O11" s="33"/>
      <c r="P11" s="33"/>
      <c r="Q11" s="33"/>
      <c r="R11" s="33"/>
      <c r="S11" s="33"/>
      <c r="W11" s="31"/>
      <c r="X11" s="31"/>
      <c r="Y11" s="31"/>
    </row>
    <row r="12" spans="2:27" ht="31.5" x14ac:dyDescent="0.5">
      <c r="B12" s="546" t="s">
        <v>204</v>
      </c>
      <c r="C12" s="546" t="s">
        <v>32</v>
      </c>
      <c r="D12" s="546" t="s">
        <v>205</v>
      </c>
      <c r="E12" s="709" t="s">
        <v>237</v>
      </c>
      <c r="F12" s="710"/>
      <c r="G12" s="711"/>
      <c r="H12" s="546" t="s">
        <v>192</v>
      </c>
      <c r="I12" s="541" t="s">
        <v>257</v>
      </c>
      <c r="K12" s="33"/>
      <c r="N12" s="33"/>
      <c r="O12" s="33"/>
      <c r="P12" s="33"/>
      <c r="W12" s="31"/>
      <c r="X12" s="31"/>
      <c r="Y12" s="31"/>
    </row>
    <row r="13" spans="2:27" ht="31.5" x14ac:dyDescent="0.5">
      <c r="B13" s="556" t="s">
        <v>210</v>
      </c>
      <c r="C13" s="556">
        <v>1</v>
      </c>
      <c r="D13" s="557" t="s">
        <v>123</v>
      </c>
      <c r="E13" s="556" t="s">
        <v>161</v>
      </c>
      <c r="F13" s="558" t="s">
        <v>79</v>
      </c>
      <c r="G13" s="559" t="s">
        <v>244</v>
      </c>
      <c r="H13" s="557" t="s">
        <v>51</v>
      </c>
      <c r="I13" s="723">
        <v>44431214</v>
      </c>
      <c r="K13" s="33"/>
      <c r="N13" s="33"/>
      <c r="O13" s="33"/>
      <c r="P13" s="33"/>
      <c r="W13" s="31"/>
      <c r="X13" s="31"/>
      <c r="Y13" s="31"/>
    </row>
    <row r="14" spans="2:27" ht="31.5" x14ac:dyDescent="0.5">
      <c r="B14" s="560" t="s">
        <v>211</v>
      </c>
      <c r="C14" s="560">
        <v>2</v>
      </c>
      <c r="D14" s="560" t="s">
        <v>124</v>
      </c>
      <c r="E14" s="561" t="s">
        <v>234</v>
      </c>
      <c r="F14" s="562" t="s">
        <v>79</v>
      </c>
      <c r="G14" s="563" t="s">
        <v>190</v>
      </c>
      <c r="H14" s="560" t="s">
        <v>91</v>
      </c>
      <c r="I14" s="723"/>
      <c r="J14" s="6"/>
      <c r="K14" s="31"/>
      <c r="L14" s="31"/>
      <c r="N14" s="31"/>
      <c r="O14" s="31"/>
      <c r="P14" s="31"/>
      <c r="Q14" s="31"/>
      <c r="S14" s="31"/>
      <c r="U14" s="4"/>
      <c r="V14" s="4"/>
      <c r="W14" s="4"/>
      <c r="X14" s="4"/>
      <c r="Y14" s="4"/>
      <c r="Z14" s="4"/>
      <c r="AA14" s="4"/>
    </row>
    <row r="15" spans="2:27" s="33" customFormat="1" ht="31.5" x14ac:dyDescent="0.5">
      <c r="B15" s="556" t="s">
        <v>212</v>
      </c>
      <c r="C15" s="556">
        <v>3</v>
      </c>
      <c r="D15" s="557" t="s">
        <v>123</v>
      </c>
      <c r="E15" s="556" t="s">
        <v>162</v>
      </c>
      <c r="F15" s="558" t="s">
        <v>79</v>
      </c>
      <c r="G15" s="559" t="s">
        <v>163</v>
      </c>
      <c r="H15" s="557" t="s">
        <v>9</v>
      </c>
      <c r="I15" s="723"/>
      <c r="J15" s="6"/>
      <c r="U15" s="35"/>
      <c r="V15" s="35"/>
      <c r="W15" s="35"/>
      <c r="X15" s="35"/>
      <c r="Y15" s="35"/>
      <c r="Z15" s="35"/>
      <c r="AA15" s="35"/>
    </row>
    <row r="16" spans="2:27" s="33" customFormat="1" ht="32.25" thickBot="1" x14ac:dyDescent="0.55000000000000004">
      <c r="B16" s="560" t="s">
        <v>213</v>
      </c>
      <c r="C16" s="560">
        <v>4</v>
      </c>
      <c r="D16" s="560" t="s">
        <v>124</v>
      </c>
      <c r="E16" s="564" t="s">
        <v>164</v>
      </c>
      <c r="F16" s="562" t="s">
        <v>79</v>
      </c>
      <c r="G16" s="563" t="s">
        <v>232</v>
      </c>
      <c r="H16" s="560" t="s">
        <v>10</v>
      </c>
      <c r="I16" s="702"/>
      <c r="J16" s="6"/>
      <c r="U16" s="35"/>
      <c r="V16" s="35"/>
      <c r="W16" s="35"/>
      <c r="X16" s="35"/>
      <c r="Y16" s="35"/>
      <c r="Z16" s="35"/>
      <c r="AA16" s="35"/>
    </row>
    <row r="17" spans="2:30" s="31" customFormat="1" ht="31.5" x14ac:dyDescent="0.5">
      <c r="B17" s="565" t="s">
        <v>204</v>
      </c>
      <c r="C17" s="565" t="s">
        <v>32</v>
      </c>
      <c r="D17" s="565" t="s">
        <v>205</v>
      </c>
      <c r="E17" s="706" t="s">
        <v>236</v>
      </c>
      <c r="F17" s="707"/>
      <c r="G17" s="708"/>
      <c r="H17" s="565" t="s">
        <v>192</v>
      </c>
      <c r="I17" s="541" t="s">
        <v>257</v>
      </c>
    </row>
    <row r="18" spans="2:30" ht="31.5" x14ac:dyDescent="0.5">
      <c r="B18" s="556" t="s">
        <v>214</v>
      </c>
      <c r="C18" s="556">
        <v>1</v>
      </c>
      <c r="D18" s="557" t="s">
        <v>119</v>
      </c>
      <c r="E18" s="556" t="s">
        <v>161</v>
      </c>
      <c r="F18" s="558" t="s">
        <v>79</v>
      </c>
      <c r="G18" s="559" t="s">
        <v>190</v>
      </c>
      <c r="H18" s="557" t="s">
        <v>51</v>
      </c>
      <c r="I18" s="723">
        <v>74360127</v>
      </c>
      <c r="W18" s="31"/>
      <c r="X18" s="31"/>
      <c r="Y18" s="31"/>
    </row>
    <row r="19" spans="2:30" ht="31.5" x14ac:dyDescent="0.5">
      <c r="B19" s="560" t="s">
        <v>214</v>
      </c>
      <c r="C19" s="560">
        <v>2</v>
      </c>
      <c r="D19" s="560" t="s">
        <v>120</v>
      </c>
      <c r="E19" s="561" t="s">
        <v>234</v>
      </c>
      <c r="F19" s="562" t="s">
        <v>79</v>
      </c>
      <c r="G19" s="566" t="s">
        <v>244</v>
      </c>
      <c r="H19" s="560" t="s">
        <v>91</v>
      </c>
      <c r="I19" s="723"/>
      <c r="W19" s="31"/>
      <c r="X19" s="31"/>
      <c r="Y19" s="31"/>
      <c r="AC19" s="4"/>
      <c r="AD19" s="4"/>
    </row>
    <row r="20" spans="2:30" s="33" customFormat="1" ht="31.5" x14ac:dyDescent="0.5">
      <c r="B20" s="556" t="s">
        <v>214</v>
      </c>
      <c r="C20" s="556">
        <v>3</v>
      </c>
      <c r="D20" s="557" t="s">
        <v>119</v>
      </c>
      <c r="E20" s="556" t="s">
        <v>162</v>
      </c>
      <c r="F20" s="558" t="s">
        <v>79</v>
      </c>
      <c r="G20" s="567" t="s">
        <v>232</v>
      </c>
      <c r="H20" s="557" t="s">
        <v>10</v>
      </c>
      <c r="I20" s="723"/>
      <c r="AC20" s="35"/>
      <c r="AD20" s="35"/>
    </row>
    <row r="21" spans="2:30" s="33" customFormat="1" ht="32.25" thickBot="1" x14ac:dyDescent="0.55000000000000004">
      <c r="B21" s="560" t="s">
        <v>214</v>
      </c>
      <c r="C21" s="560">
        <v>4</v>
      </c>
      <c r="D21" s="560" t="s">
        <v>120</v>
      </c>
      <c r="E21" s="564" t="s">
        <v>164</v>
      </c>
      <c r="F21" s="562" t="s">
        <v>79</v>
      </c>
      <c r="G21" s="563" t="s">
        <v>163</v>
      </c>
      <c r="H21" s="560" t="s">
        <v>9</v>
      </c>
      <c r="I21" s="702"/>
      <c r="AC21" s="35"/>
      <c r="AD21" s="35"/>
    </row>
    <row r="22" spans="2:30" s="33" customFormat="1" ht="31.5" x14ac:dyDescent="0.5">
      <c r="B22" s="565" t="s">
        <v>204</v>
      </c>
      <c r="C22" s="565" t="s">
        <v>32</v>
      </c>
      <c r="D22" s="565" t="s">
        <v>205</v>
      </c>
      <c r="E22" s="706" t="s">
        <v>235</v>
      </c>
      <c r="F22" s="707"/>
      <c r="G22" s="708"/>
      <c r="H22" s="565" t="s">
        <v>192</v>
      </c>
      <c r="I22" s="541" t="s">
        <v>257</v>
      </c>
      <c r="AC22" s="35"/>
      <c r="AD22" s="35"/>
    </row>
    <row r="23" spans="2:30" s="33" customFormat="1" ht="31.5" x14ac:dyDescent="0.5">
      <c r="B23" s="556" t="s">
        <v>207</v>
      </c>
      <c r="C23" s="556">
        <v>1</v>
      </c>
      <c r="D23" s="557" t="s">
        <v>122</v>
      </c>
      <c r="E23" s="556" t="s">
        <v>190</v>
      </c>
      <c r="F23" s="558" t="s">
        <v>79</v>
      </c>
      <c r="G23" s="559" t="s">
        <v>244</v>
      </c>
      <c r="H23" s="557" t="s">
        <v>47</v>
      </c>
      <c r="I23" s="723">
        <v>84105437</v>
      </c>
      <c r="AC23" s="35"/>
      <c r="AD23" s="35"/>
    </row>
    <row r="24" spans="2:30" s="33" customFormat="1" ht="31.5" x14ac:dyDescent="0.5">
      <c r="B24" s="560" t="s">
        <v>206</v>
      </c>
      <c r="C24" s="560">
        <v>2</v>
      </c>
      <c r="D24" s="560" t="s">
        <v>121</v>
      </c>
      <c r="E24" s="564" t="s">
        <v>162</v>
      </c>
      <c r="F24" s="562" t="s">
        <v>79</v>
      </c>
      <c r="G24" s="563" t="s">
        <v>164</v>
      </c>
      <c r="H24" s="568" t="s">
        <v>45</v>
      </c>
      <c r="I24" s="723"/>
      <c r="AC24" s="35"/>
      <c r="AD24" s="35"/>
    </row>
    <row r="25" spans="2:30" s="33" customFormat="1" ht="31.5" x14ac:dyDescent="0.5">
      <c r="B25" s="556" t="s">
        <v>208</v>
      </c>
      <c r="C25" s="556">
        <v>3</v>
      </c>
      <c r="D25" s="557" t="s">
        <v>121</v>
      </c>
      <c r="E25" s="556" t="s">
        <v>161</v>
      </c>
      <c r="F25" s="558" t="s">
        <v>79</v>
      </c>
      <c r="G25" s="567" t="s">
        <v>234</v>
      </c>
      <c r="H25" s="557" t="s">
        <v>51</v>
      </c>
      <c r="I25" s="723"/>
      <c r="AC25" s="35"/>
      <c r="AD25" s="35"/>
    </row>
    <row r="26" spans="2:30" s="33" customFormat="1" ht="32.25" thickBot="1" x14ac:dyDescent="0.55000000000000004">
      <c r="B26" s="560" t="s">
        <v>209</v>
      </c>
      <c r="C26" s="560">
        <v>4</v>
      </c>
      <c r="D26" s="560" t="s">
        <v>122</v>
      </c>
      <c r="E26" s="564" t="s">
        <v>232</v>
      </c>
      <c r="F26" s="562" t="s">
        <v>79</v>
      </c>
      <c r="G26" s="563" t="s">
        <v>163</v>
      </c>
      <c r="H26" s="568" t="s">
        <v>10</v>
      </c>
      <c r="I26" s="702"/>
      <c r="AC26" s="35"/>
      <c r="AD26" s="35"/>
    </row>
    <row r="27" spans="2:30" s="33" customFormat="1" ht="31.5" x14ac:dyDescent="0.5">
      <c r="B27" s="565" t="s">
        <v>204</v>
      </c>
      <c r="C27" s="565" t="s">
        <v>32</v>
      </c>
      <c r="D27" s="565" t="s">
        <v>205</v>
      </c>
      <c r="E27" s="706" t="s">
        <v>258</v>
      </c>
      <c r="F27" s="707"/>
      <c r="G27" s="708"/>
      <c r="H27" s="565" t="s">
        <v>192</v>
      </c>
      <c r="I27" s="541" t="s">
        <v>257</v>
      </c>
      <c r="AC27" s="35"/>
      <c r="AD27" s="35"/>
    </row>
    <row r="28" spans="2:30" s="33" customFormat="1" ht="31.5" x14ac:dyDescent="0.5">
      <c r="B28" s="556" t="s">
        <v>214</v>
      </c>
      <c r="C28" s="556">
        <v>1</v>
      </c>
      <c r="D28" s="557" t="s">
        <v>124</v>
      </c>
      <c r="E28" s="556" t="s">
        <v>164</v>
      </c>
      <c r="F28" s="558" t="s">
        <v>79</v>
      </c>
      <c r="G28" s="559" t="s">
        <v>190</v>
      </c>
      <c r="H28" s="557" t="s">
        <v>47</v>
      </c>
      <c r="I28" s="723">
        <v>89552567</v>
      </c>
      <c r="AC28" s="35"/>
      <c r="AD28" s="35"/>
    </row>
    <row r="29" spans="2:30" s="33" customFormat="1" ht="31.5" x14ac:dyDescent="0.5">
      <c r="B29" s="560" t="s">
        <v>214</v>
      </c>
      <c r="C29" s="560">
        <v>2</v>
      </c>
      <c r="D29" s="564" t="s">
        <v>123</v>
      </c>
      <c r="E29" s="564" t="s">
        <v>162</v>
      </c>
      <c r="F29" s="562" t="s">
        <v>79</v>
      </c>
      <c r="G29" s="566" t="s">
        <v>244</v>
      </c>
      <c r="H29" s="568" t="s">
        <v>45</v>
      </c>
      <c r="I29" s="723"/>
      <c r="AC29" s="35"/>
      <c r="AD29" s="35"/>
    </row>
    <row r="30" spans="2:30" s="33" customFormat="1" ht="31.5" x14ac:dyDescent="0.5">
      <c r="B30" s="556" t="s">
        <v>214</v>
      </c>
      <c r="C30" s="556">
        <v>3</v>
      </c>
      <c r="D30" s="556" t="s">
        <v>124</v>
      </c>
      <c r="E30" s="569" t="s">
        <v>234</v>
      </c>
      <c r="F30" s="558" t="s">
        <v>79</v>
      </c>
      <c r="G30" s="567" t="s">
        <v>232</v>
      </c>
      <c r="H30" s="557" t="s">
        <v>10</v>
      </c>
      <c r="I30" s="723"/>
      <c r="AC30" s="35"/>
      <c r="AD30" s="35"/>
    </row>
    <row r="31" spans="2:30" s="33" customFormat="1" ht="32.25" thickBot="1" x14ac:dyDescent="0.55000000000000004">
      <c r="B31" s="570" t="s">
        <v>214</v>
      </c>
      <c r="C31" s="570">
        <v>4</v>
      </c>
      <c r="D31" s="571" t="s">
        <v>123</v>
      </c>
      <c r="E31" s="571" t="s">
        <v>161</v>
      </c>
      <c r="F31" s="572" t="s">
        <v>79</v>
      </c>
      <c r="G31" s="573" t="s">
        <v>163</v>
      </c>
      <c r="H31" s="574" t="s">
        <v>51</v>
      </c>
      <c r="I31" s="702"/>
      <c r="AC31" s="35"/>
      <c r="AD31" s="35"/>
    </row>
    <row r="32" spans="2:30" ht="31.5" x14ac:dyDescent="0.5">
      <c r="B32" s="542"/>
      <c r="C32" s="542"/>
      <c r="D32" s="542"/>
      <c r="E32" s="543"/>
      <c r="F32" s="543"/>
      <c r="G32" s="543"/>
      <c r="H32" s="542"/>
      <c r="I32" s="542"/>
      <c r="J32" s="6"/>
      <c r="K32" s="31"/>
      <c r="L32" s="31"/>
      <c r="N32" s="31"/>
      <c r="O32" s="31"/>
      <c r="P32" s="31"/>
      <c r="Q32" s="31"/>
      <c r="S32" s="31"/>
      <c r="U32" s="4"/>
      <c r="V32" s="4"/>
      <c r="W32" s="4"/>
      <c r="X32" s="4"/>
      <c r="Y32" s="4"/>
      <c r="Z32" s="4"/>
      <c r="AA32" s="4"/>
    </row>
    <row r="33" spans="2:30" s="31" customFormat="1" ht="32.25" thickBot="1" x14ac:dyDescent="0.55000000000000004">
      <c r="B33" s="544" t="s">
        <v>219</v>
      </c>
      <c r="C33" s="542"/>
      <c r="D33" s="542"/>
      <c r="E33" s="545" t="s">
        <v>169</v>
      </c>
      <c r="F33" s="544"/>
      <c r="G33" s="543"/>
      <c r="H33" s="542"/>
      <c r="I33" s="542"/>
    </row>
    <row r="34" spans="2:30" s="31" customFormat="1" ht="32.25" thickBot="1" x14ac:dyDescent="0.55000000000000004">
      <c r="B34" s="546" t="s">
        <v>204</v>
      </c>
      <c r="C34" s="546" t="s">
        <v>32</v>
      </c>
      <c r="D34" s="546" t="s">
        <v>205</v>
      </c>
      <c r="E34" s="710" t="s">
        <v>170</v>
      </c>
      <c r="F34" s="710"/>
      <c r="G34" s="711"/>
      <c r="H34" s="546" t="s">
        <v>192</v>
      </c>
      <c r="I34" s="541" t="s">
        <v>257</v>
      </c>
      <c r="J34" s="6"/>
    </row>
    <row r="35" spans="2:30" s="31" customFormat="1" ht="31.5" x14ac:dyDescent="0.5">
      <c r="B35" s="575" t="s">
        <v>215</v>
      </c>
      <c r="C35" s="575">
        <v>1</v>
      </c>
      <c r="D35" s="576" t="s">
        <v>121</v>
      </c>
      <c r="E35" s="577" t="s">
        <v>51</v>
      </c>
      <c r="F35" s="577" t="s">
        <v>79</v>
      </c>
      <c r="G35" s="578" t="s">
        <v>91</v>
      </c>
      <c r="H35" s="701" t="s">
        <v>50</v>
      </c>
      <c r="I35" s="701">
        <v>7971341</v>
      </c>
      <c r="J35" s="6"/>
    </row>
    <row r="36" spans="2:30" s="31" customFormat="1" ht="32.25" thickBot="1" x14ac:dyDescent="0.55000000000000004">
      <c r="B36" s="579" t="s">
        <v>215</v>
      </c>
      <c r="C36" s="579">
        <v>2</v>
      </c>
      <c r="D36" s="570" t="s">
        <v>121</v>
      </c>
      <c r="E36" s="572" t="s">
        <v>52</v>
      </c>
      <c r="F36" s="572" t="s">
        <v>79</v>
      </c>
      <c r="G36" s="573" t="s">
        <v>50</v>
      </c>
      <c r="H36" s="702"/>
      <c r="I36" s="723"/>
      <c r="J36" s="6"/>
      <c r="AC36" s="4"/>
      <c r="AD36" s="4"/>
    </row>
    <row r="37" spans="2:30" s="31" customFormat="1" ht="32.25" thickBot="1" x14ac:dyDescent="0.55000000000000004">
      <c r="B37" s="546" t="s">
        <v>204</v>
      </c>
      <c r="C37" s="565" t="s">
        <v>32</v>
      </c>
      <c r="D37" s="546" t="s">
        <v>205</v>
      </c>
      <c r="E37" s="707" t="s">
        <v>171</v>
      </c>
      <c r="F37" s="707"/>
      <c r="G37" s="708"/>
      <c r="H37" s="546" t="s">
        <v>192</v>
      </c>
      <c r="I37" s="723"/>
      <c r="J37" s="6"/>
    </row>
    <row r="38" spans="2:30" s="31" customFormat="1" ht="31.5" x14ac:dyDescent="0.5">
      <c r="B38" s="575" t="s">
        <v>216</v>
      </c>
      <c r="C38" s="575">
        <v>3</v>
      </c>
      <c r="D38" s="576" t="s">
        <v>122</v>
      </c>
      <c r="E38" s="577" t="s">
        <v>129</v>
      </c>
      <c r="F38" s="577" t="s">
        <v>79</v>
      </c>
      <c r="G38" s="578" t="s">
        <v>118</v>
      </c>
      <c r="H38" s="701" t="s">
        <v>10</v>
      </c>
      <c r="I38" s="723"/>
      <c r="J38" s="6"/>
    </row>
    <row r="39" spans="2:30" s="31" customFormat="1" ht="32.25" thickBot="1" x14ac:dyDescent="0.55000000000000004">
      <c r="B39" s="579" t="s">
        <v>216</v>
      </c>
      <c r="C39" s="579">
        <v>4</v>
      </c>
      <c r="D39" s="570" t="s">
        <v>122</v>
      </c>
      <c r="E39" s="572" t="s">
        <v>10</v>
      </c>
      <c r="F39" s="572" t="s">
        <v>79</v>
      </c>
      <c r="G39" s="573" t="s">
        <v>9</v>
      </c>
      <c r="H39" s="702"/>
      <c r="I39" s="723"/>
      <c r="J39" s="6"/>
      <c r="V39" s="4"/>
      <c r="W39" s="4"/>
      <c r="X39" s="4"/>
      <c r="Y39" s="4"/>
      <c r="Z39" s="4"/>
      <c r="AA39" s="4"/>
    </row>
    <row r="40" spans="2:30" s="33" customFormat="1" ht="32.25" thickBot="1" x14ac:dyDescent="0.55000000000000004">
      <c r="B40" s="546" t="s">
        <v>204</v>
      </c>
      <c r="C40" s="565" t="s">
        <v>32</v>
      </c>
      <c r="D40" s="546" t="s">
        <v>205</v>
      </c>
      <c r="E40" s="707" t="s">
        <v>173</v>
      </c>
      <c r="F40" s="707"/>
      <c r="G40" s="708"/>
      <c r="H40" s="546" t="s">
        <v>192</v>
      </c>
      <c r="I40" s="723"/>
      <c r="J40" s="6"/>
      <c r="V40" s="35"/>
      <c r="W40" s="35"/>
      <c r="X40" s="35"/>
      <c r="Y40" s="35"/>
      <c r="Z40" s="35"/>
      <c r="AA40" s="35"/>
    </row>
    <row r="41" spans="2:30" s="33" customFormat="1" ht="31.5" x14ac:dyDescent="0.5">
      <c r="B41" s="575" t="s">
        <v>217</v>
      </c>
      <c r="C41" s="575">
        <v>5</v>
      </c>
      <c r="D41" s="576" t="s">
        <v>122</v>
      </c>
      <c r="E41" s="577" t="s">
        <v>45</v>
      </c>
      <c r="F41" s="577" t="s">
        <v>79</v>
      </c>
      <c r="G41" s="578" t="s">
        <v>49</v>
      </c>
      <c r="H41" s="701" t="s">
        <v>45</v>
      </c>
      <c r="I41" s="723"/>
      <c r="J41" s="6"/>
      <c r="V41" s="35"/>
      <c r="W41" s="35"/>
      <c r="X41" s="35"/>
      <c r="Y41" s="35"/>
      <c r="Z41" s="35"/>
      <c r="AA41" s="35"/>
    </row>
    <row r="42" spans="2:30" s="33" customFormat="1" ht="32.25" thickBot="1" x14ac:dyDescent="0.55000000000000004">
      <c r="B42" s="579" t="s">
        <v>217</v>
      </c>
      <c r="C42" s="579">
        <v>6</v>
      </c>
      <c r="D42" s="570" t="s">
        <v>122</v>
      </c>
      <c r="E42" s="572" t="s">
        <v>48</v>
      </c>
      <c r="F42" s="572" t="s">
        <v>79</v>
      </c>
      <c r="G42" s="573" t="s">
        <v>92</v>
      </c>
      <c r="H42" s="702"/>
      <c r="I42" s="723"/>
      <c r="J42" s="6"/>
      <c r="V42" s="35"/>
      <c r="W42" s="35"/>
      <c r="X42" s="35"/>
      <c r="Y42" s="35"/>
      <c r="Z42" s="35"/>
      <c r="AA42" s="35"/>
    </row>
    <row r="43" spans="2:30" s="33" customFormat="1" ht="32.25" thickBot="1" x14ac:dyDescent="0.55000000000000004">
      <c r="B43" s="546" t="s">
        <v>204</v>
      </c>
      <c r="C43" s="546" t="s">
        <v>32</v>
      </c>
      <c r="D43" s="546" t="s">
        <v>205</v>
      </c>
      <c r="E43" s="710" t="s">
        <v>172</v>
      </c>
      <c r="F43" s="710"/>
      <c r="G43" s="711"/>
      <c r="H43" s="546" t="s">
        <v>192</v>
      </c>
      <c r="I43" s="723"/>
      <c r="J43" s="6"/>
      <c r="V43" s="35"/>
      <c r="W43" s="35"/>
      <c r="X43" s="35"/>
      <c r="Y43" s="35"/>
      <c r="Z43" s="35"/>
      <c r="AA43" s="35"/>
    </row>
    <row r="44" spans="2:30" s="33" customFormat="1" ht="31.5" x14ac:dyDescent="0.5">
      <c r="B44" s="575" t="s">
        <v>218</v>
      </c>
      <c r="C44" s="575">
        <v>7</v>
      </c>
      <c r="D44" s="576" t="s">
        <v>121</v>
      </c>
      <c r="E44" s="577" t="s">
        <v>47</v>
      </c>
      <c r="F44" s="577" t="s">
        <v>79</v>
      </c>
      <c r="G44" s="578" t="s">
        <v>229</v>
      </c>
      <c r="H44" s="701" t="s">
        <v>47</v>
      </c>
      <c r="I44" s="723"/>
      <c r="J44" s="6"/>
      <c r="V44" s="35"/>
      <c r="W44" s="35"/>
      <c r="X44" s="35"/>
      <c r="Y44" s="35"/>
      <c r="Z44" s="35"/>
      <c r="AA44" s="35"/>
    </row>
    <row r="45" spans="2:30" s="33" customFormat="1" ht="32.25" thickBot="1" x14ac:dyDescent="0.55000000000000004">
      <c r="B45" s="579" t="s">
        <v>218</v>
      </c>
      <c r="C45" s="579">
        <v>8</v>
      </c>
      <c r="D45" s="570" t="s">
        <v>121</v>
      </c>
      <c r="E45" s="572" t="s">
        <v>199</v>
      </c>
      <c r="F45" s="572" t="s">
        <v>79</v>
      </c>
      <c r="G45" s="573" t="s">
        <v>86</v>
      </c>
      <c r="H45" s="702"/>
      <c r="I45" s="702"/>
      <c r="J45" s="6"/>
      <c r="V45" s="35"/>
      <c r="W45" s="35"/>
      <c r="X45" s="35"/>
      <c r="Y45" s="35"/>
      <c r="Z45" s="35"/>
      <c r="AA45" s="35"/>
    </row>
    <row r="46" spans="2:30" s="33" customFormat="1" ht="31.5" x14ac:dyDescent="0.5">
      <c r="B46" s="580"/>
      <c r="C46" s="580"/>
      <c r="D46" s="562"/>
      <c r="E46" s="562"/>
      <c r="F46" s="562"/>
      <c r="G46" s="562"/>
      <c r="H46" s="562"/>
      <c r="I46" s="562"/>
      <c r="J46" s="6"/>
      <c r="V46" s="35"/>
      <c r="W46" s="35"/>
      <c r="X46" s="35"/>
      <c r="Y46" s="35"/>
      <c r="Z46" s="35"/>
      <c r="AA46" s="35"/>
    </row>
    <row r="47" spans="2:30" s="31" customFormat="1" ht="32.25" thickBot="1" x14ac:dyDescent="0.55000000000000004">
      <c r="B47" s="544" t="s">
        <v>220</v>
      </c>
      <c r="C47" s="542"/>
      <c r="D47" s="542"/>
      <c r="E47" s="545" t="s">
        <v>185</v>
      </c>
      <c r="F47" s="562"/>
      <c r="G47" s="543"/>
      <c r="H47" s="542"/>
      <c r="I47" s="542"/>
      <c r="J47" s="6"/>
      <c r="V47" s="4"/>
      <c r="W47" s="4"/>
      <c r="X47" s="4"/>
      <c r="Y47" s="4"/>
      <c r="Z47" s="4"/>
      <c r="AA47" s="4"/>
    </row>
    <row r="48" spans="2:30" s="33" customFormat="1" ht="32.25" thickBot="1" x14ac:dyDescent="0.55000000000000004">
      <c r="B48" s="546" t="s">
        <v>204</v>
      </c>
      <c r="C48" s="546" t="s">
        <v>32</v>
      </c>
      <c r="D48" s="546" t="s">
        <v>205</v>
      </c>
      <c r="E48" s="724" t="s">
        <v>174</v>
      </c>
      <c r="F48" s="725"/>
      <c r="G48" s="726"/>
      <c r="H48" s="546" t="s">
        <v>192</v>
      </c>
      <c r="I48" s="541" t="s">
        <v>257</v>
      </c>
      <c r="J48" s="6"/>
    </row>
    <row r="49" spans="2:30" s="33" customFormat="1" ht="31.5" x14ac:dyDescent="0.5">
      <c r="B49" s="575" t="s">
        <v>221</v>
      </c>
      <c r="C49" s="575">
        <v>1</v>
      </c>
      <c r="D49" s="576" t="s">
        <v>119</v>
      </c>
      <c r="E49" s="577" t="s">
        <v>51</v>
      </c>
      <c r="F49" s="577" t="s">
        <v>79</v>
      </c>
      <c r="G49" s="578" t="s">
        <v>47</v>
      </c>
      <c r="H49" s="701" t="s">
        <v>10</v>
      </c>
      <c r="I49" s="701">
        <v>71612178</v>
      </c>
      <c r="J49" s="6"/>
    </row>
    <row r="50" spans="2:30" s="33" customFormat="1" ht="32.25" thickBot="1" x14ac:dyDescent="0.55000000000000004">
      <c r="B50" s="579" t="s">
        <v>221</v>
      </c>
      <c r="C50" s="579">
        <v>2</v>
      </c>
      <c r="D50" s="570" t="s">
        <v>119</v>
      </c>
      <c r="E50" s="572" t="s">
        <v>45</v>
      </c>
      <c r="F50" s="572" t="s">
        <v>79</v>
      </c>
      <c r="G50" s="573" t="s">
        <v>10</v>
      </c>
      <c r="H50" s="702"/>
      <c r="I50" s="723"/>
      <c r="J50" s="6"/>
      <c r="AC50" s="35"/>
      <c r="AD50" s="35"/>
    </row>
    <row r="51" spans="2:30" s="33" customFormat="1" ht="32.25" thickBot="1" x14ac:dyDescent="0.55000000000000004">
      <c r="B51" s="546" t="s">
        <v>204</v>
      </c>
      <c r="C51" s="565" t="s">
        <v>32</v>
      </c>
      <c r="D51" s="546" t="s">
        <v>205</v>
      </c>
      <c r="E51" s="709" t="s">
        <v>175</v>
      </c>
      <c r="F51" s="710"/>
      <c r="G51" s="711"/>
      <c r="H51" s="546" t="s">
        <v>192</v>
      </c>
      <c r="I51" s="723"/>
      <c r="J51" s="6"/>
    </row>
    <row r="52" spans="2:30" s="33" customFormat="1" ht="31.5" x14ac:dyDescent="0.5">
      <c r="B52" s="575" t="s">
        <v>222</v>
      </c>
      <c r="C52" s="575">
        <v>3</v>
      </c>
      <c r="D52" s="576" t="s">
        <v>120</v>
      </c>
      <c r="E52" s="577" t="s">
        <v>91</v>
      </c>
      <c r="F52" s="577" t="s">
        <v>79</v>
      </c>
      <c r="G52" s="578" t="s">
        <v>229</v>
      </c>
      <c r="H52" s="701" t="s">
        <v>9</v>
      </c>
      <c r="I52" s="723"/>
      <c r="J52" s="6"/>
    </row>
    <row r="53" spans="2:30" s="33" customFormat="1" ht="32.25" thickBot="1" x14ac:dyDescent="0.55000000000000004">
      <c r="B53" s="579" t="s">
        <v>222</v>
      </c>
      <c r="C53" s="579">
        <v>4</v>
      </c>
      <c r="D53" s="570" t="s">
        <v>120</v>
      </c>
      <c r="E53" s="572" t="s">
        <v>49</v>
      </c>
      <c r="F53" s="572" t="s">
        <v>79</v>
      </c>
      <c r="G53" s="573" t="s">
        <v>9</v>
      </c>
      <c r="H53" s="702"/>
      <c r="I53" s="723"/>
      <c r="J53" s="6"/>
      <c r="V53" s="35"/>
      <c r="W53" s="35"/>
      <c r="X53" s="35"/>
      <c r="Y53" s="35"/>
      <c r="Z53" s="35"/>
      <c r="AA53" s="35"/>
    </row>
    <row r="54" spans="2:30" s="33" customFormat="1" ht="32.25" thickBot="1" x14ac:dyDescent="0.55000000000000004">
      <c r="B54" s="546" t="s">
        <v>204</v>
      </c>
      <c r="C54" s="546" t="s">
        <v>32</v>
      </c>
      <c r="D54" s="546" t="s">
        <v>205</v>
      </c>
      <c r="E54" s="709" t="s">
        <v>176</v>
      </c>
      <c r="F54" s="710"/>
      <c r="G54" s="711"/>
      <c r="H54" s="546" t="s">
        <v>192</v>
      </c>
      <c r="I54" s="723"/>
      <c r="J54" s="6"/>
      <c r="V54" s="35"/>
      <c r="W54" s="35"/>
      <c r="X54" s="35"/>
      <c r="Y54" s="35"/>
      <c r="Z54" s="35"/>
      <c r="AA54" s="35"/>
    </row>
    <row r="55" spans="2:30" s="33" customFormat="1" ht="31.5" x14ac:dyDescent="0.5">
      <c r="B55" s="575" t="s">
        <v>223</v>
      </c>
      <c r="C55" s="575">
        <v>5</v>
      </c>
      <c r="D55" s="576" t="s">
        <v>119</v>
      </c>
      <c r="E55" s="577" t="s">
        <v>48</v>
      </c>
      <c r="F55" s="577" t="s">
        <v>79</v>
      </c>
      <c r="G55" s="578" t="s">
        <v>129</v>
      </c>
      <c r="H55" s="701" t="s">
        <v>48</v>
      </c>
      <c r="I55" s="723"/>
      <c r="J55" s="6"/>
      <c r="V55" s="35"/>
      <c r="W55" s="35"/>
      <c r="X55" s="35"/>
      <c r="Y55" s="35"/>
      <c r="Z55" s="35"/>
      <c r="AA55" s="35"/>
    </row>
    <row r="56" spans="2:30" s="33" customFormat="1" ht="32.25" thickBot="1" x14ac:dyDescent="0.55000000000000004">
      <c r="B56" s="579" t="s">
        <v>223</v>
      </c>
      <c r="C56" s="579">
        <v>6</v>
      </c>
      <c r="D56" s="570" t="s">
        <v>119</v>
      </c>
      <c r="E56" s="572" t="s">
        <v>52</v>
      </c>
      <c r="F56" s="572" t="s">
        <v>79</v>
      </c>
      <c r="G56" s="573" t="s">
        <v>199</v>
      </c>
      <c r="H56" s="702"/>
      <c r="I56" s="723"/>
      <c r="J56" s="6"/>
      <c r="V56" s="35"/>
      <c r="W56" s="35"/>
      <c r="X56" s="35"/>
      <c r="Y56" s="35"/>
      <c r="Z56" s="35"/>
      <c r="AA56" s="35"/>
    </row>
    <row r="57" spans="2:30" s="33" customFormat="1" ht="32.25" thickBot="1" x14ac:dyDescent="0.55000000000000004">
      <c r="B57" s="546" t="s">
        <v>204</v>
      </c>
      <c r="C57" s="565" t="s">
        <v>32</v>
      </c>
      <c r="D57" s="546" t="s">
        <v>205</v>
      </c>
      <c r="E57" s="706" t="s">
        <v>177</v>
      </c>
      <c r="F57" s="707"/>
      <c r="G57" s="708"/>
      <c r="H57" s="546" t="s">
        <v>192</v>
      </c>
      <c r="I57" s="723"/>
      <c r="J57" s="6"/>
      <c r="V57" s="35"/>
      <c r="W57" s="35"/>
      <c r="X57" s="35"/>
      <c r="Y57" s="35"/>
      <c r="Z57" s="35"/>
      <c r="AA57" s="35"/>
    </row>
    <row r="58" spans="2:30" s="33" customFormat="1" ht="31.5" x14ac:dyDescent="0.5">
      <c r="B58" s="575" t="s">
        <v>224</v>
      </c>
      <c r="C58" s="575">
        <v>7</v>
      </c>
      <c r="D58" s="576" t="s">
        <v>120</v>
      </c>
      <c r="E58" s="577" t="s">
        <v>92</v>
      </c>
      <c r="F58" s="577" t="s">
        <v>79</v>
      </c>
      <c r="G58" s="578" t="s">
        <v>118</v>
      </c>
      <c r="H58" s="701" t="s">
        <v>50</v>
      </c>
      <c r="I58" s="723"/>
      <c r="J58" s="6"/>
      <c r="V58" s="35"/>
      <c r="W58" s="35"/>
      <c r="X58" s="35"/>
      <c r="Y58" s="35"/>
      <c r="Z58" s="35"/>
      <c r="AA58" s="35"/>
    </row>
    <row r="59" spans="2:30" s="33" customFormat="1" ht="32.25" thickBot="1" x14ac:dyDescent="0.55000000000000004">
      <c r="B59" s="579" t="s">
        <v>224</v>
      </c>
      <c r="C59" s="579">
        <v>8</v>
      </c>
      <c r="D59" s="570" t="s">
        <v>120</v>
      </c>
      <c r="E59" s="572" t="s">
        <v>50</v>
      </c>
      <c r="F59" s="572" t="s">
        <v>79</v>
      </c>
      <c r="G59" s="573" t="s">
        <v>86</v>
      </c>
      <c r="H59" s="702"/>
      <c r="I59" s="702"/>
      <c r="J59" s="6"/>
      <c r="V59" s="35"/>
      <c r="W59" s="35"/>
      <c r="X59" s="35"/>
      <c r="Y59" s="35"/>
      <c r="Z59" s="35"/>
      <c r="AA59" s="35"/>
    </row>
    <row r="60" spans="2:30" s="33" customFormat="1" ht="31.5" x14ac:dyDescent="0.5">
      <c r="B60" s="580"/>
      <c r="C60" s="580"/>
      <c r="D60" s="580"/>
      <c r="E60" s="562"/>
      <c r="F60" s="562"/>
      <c r="G60" s="562"/>
      <c r="H60" s="580"/>
      <c r="I60" s="580"/>
      <c r="J60" s="6"/>
      <c r="V60" s="35"/>
      <c r="W60" s="35"/>
      <c r="X60" s="35"/>
      <c r="Y60" s="35"/>
      <c r="Z60" s="35"/>
      <c r="AA60" s="35"/>
    </row>
    <row r="61" spans="2:30" s="31" customFormat="1" ht="32.25" thickBot="1" x14ac:dyDescent="0.55000000000000004">
      <c r="B61" s="544" t="s">
        <v>117</v>
      </c>
      <c r="C61" s="542"/>
      <c r="D61" s="542"/>
      <c r="E61" s="545" t="s">
        <v>184</v>
      </c>
      <c r="F61" s="544"/>
      <c r="G61" s="543"/>
      <c r="H61" s="542"/>
      <c r="I61" s="542"/>
      <c r="V61" s="4"/>
      <c r="W61" s="4"/>
      <c r="X61" s="4"/>
      <c r="Y61" s="4"/>
      <c r="Z61" s="4"/>
      <c r="AA61" s="4"/>
    </row>
    <row r="62" spans="2:30" s="31" customFormat="1" ht="32.25" thickBot="1" x14ac:dyDescent="0.55000000000000004">
      <c r="B62" s="546" t="s">
        <v>204</v>
      </c>
      <c r="C62" s="546" t="s">
        <v>32</v>
      </c>
      <c r="D62" s="546" t="s">
        <v>205</v>
      </c>
      <c r="E62" s="709" t="s">
        <v>179</v>
      </c>
      <c r="F62" s="710"/>
      <c r="G62" s="711"/>
      <c r="H62" s="546" t="s">
        <v>192</v>
      </c>
      <c r="I62" s="541" t="s">
        <v>257</v>
      </c>
      <c r="J62" s="6"/>
      <c r="V62" s="4"/>
      <c r="W62" s="4"/>
      <c r="X62" s="4"/>
      <c r="Y62" s="4"/>
      <c r="Z62" s="4"/>
      <c r="AA62" s="4"/>
    </row>
    <row r="63" spans="2:30" s="31" customFormat="1" ht="32.25" thickBot="1" x14ac:dyDescent="0.3">
      <c r="B63" s="581" t="s">
        <v>215</v>
      </c>
      <c r="C63" s="581">
        <v>1</v>
      </c>
      <c r="D63" s="581" t="s">
        <v>178</v>
      </c>
      <c r="E63" s="712" t="s">
        <v>245</v>
      </c>
      <c r="F63" s="713"/>
      <c r="G63" s="714"/>
      <c r="H63" s="582" t="s">
        <v>194</v>
      </c>
      <c r="I63" s="718">
        <v>63873873</v>
      </c>
      <c r="J63" s="6"/>
      <c r="V63" s="4"/>
      <c r="W63" s="4"/>
      <c r="X63" s="4"/>
      <c r="Y63" s="4"/>
      <c r="Z63" s="4"/>
      <c r="AA63" s="4"/>
    </row>
    <row r="64" spans="2:30" s="31" customFormat="1" ht="32.25" thickBot="1" x14ac:dyDescent="0.55000000000000004">
      <c r="B64" s="546" t="s">
        <v>204</v>
      </c>
      <c r="C64" s="565" t="s">
        <v>32</v>
      </c>
      <c r="D64" s="546" t="s">
        <v>205</v>
      </c>
      <c r="E64" s="706" t="s">
        <v>180</v>
      </c>
      <c r="F64" s="707"/>
      <c r="G64" s="708"/>
      <c r="H64" s="546" t="s">
        <v>192</v>
      </c>
      <c r="I64" s="719"/>
      <c r="J64" s="6"/>
      <c r="V64" s="4"/>
      <c r="W64" s="4"/>
      <c r="X64" s="4"/>
      <c r="Y64" s="4"/>
      <c r="Z64" s="4"/>
      <c r="AA64" s="4"/>
    </row>
    <row r="65" spans="2:27" s="31" customFormat="1" ht="32.25" thickBot="1" x14ac:dyDescent="0.55000000000000004">
      <c r="B65" s="581" t="s">
        <v>225</v>
      </c>
      <c r="C65" s="581">
        <v>2</v>
      </c>
      <c r="D65" s="581" t="s">
        <v>178</v>
      </c>
      <c r="E65" s="712" t="s">
        <v>238</v>
      </c>
      <c r="F65" s="713"/>
      <c r="G65" s="714"/>
      <c r="H65" s="583" t="s">
        <v>228</v>
      </c>
      <c r="I65" s="719"/>
      <c r="J65" s="6"/>
      <c r="V65" s="4"/>
      <c r="W65" s="4"/>
      <c r="X65" s="4"/>
      <c r="Y65" s="4"/>
      <c r="Z65" s="4"/>
      <c r="AA65" s="4"/>
    </row>
    <row r="66" spans="2:27" ht="32.25" thickBot="1" x14ac:dyDescent="0.55000000000000004">
      <c r="B66" s="546" t="s">
        <v>204</v>
      </c>
      <c r="C66" s="546" t="s">
        <v>32</v>
      </c>
      <c r="D66" s="546" t="s">
        <v>205</v>
      </c>
      <c r="E66" s="709" t="s">
        <v>181</v>
      </c>
      <c r="F66" s="710"/>
      <c r="G66" s="711"/>
      <c r="H66" s="546" t="s">
        <v>192</v>
      </c>
      <c r="I66" s="719"/>
      <c r="X66" s="4"/>
      <c r="Y66" s="4"/>
      <c r="Z66" s="4"/>
      <c r="AA66" s="4"/>
    </row>
    <row r="67" spans="2:27" ht="24.75" customHeight="1" thickBot="1" x14ac:dyDescent="0.55000000000000004">
      <c r="B67" s="581" t="s">
        <v>226</v>
      </c>
      <c r="C67" s="581">
        <v>3</v>
      </c>
      <c r="D67" s="581" t="s">
        <v>178</v>
      </c>
      <c r="E67" s="712" t="s">
        <v>246</v>
      </c>
      <c r="F67" s="713"/>
      <c r="G67" s="714"/>
      <c r="H67" s="583" t="s">
        <v>195</v>
      </c>
      <c r="I67" s="719"/>
      <c r="Z67" s="4"/>
      <c r="AA67" s="4"/>
    </row>
    <row r="68" spans="2:27" ht="32.25" thickBot="1" x14ac:dyDescent="0.55000000000000004">
      <c r="B68" s="546" t="s">
        <v>204</v>
      </c>
      <c r="C68" s="565" t="s">
        <v>32</v>
      </c>
      <c r="D68" s="546" t="s">
        <v>205</v>
      </c>
      <c r="E68" s="706" t="s">
        <v>182</v>
      </c>
      <c r="F68" s="707"/>
      <c r="G68" s="708"/>
      <c r="H68" s="546" t="s">
        <v>192</v>
      </c>
      <c r="I68" s="719"/>
      <c r="Z68" s="4"/>
      <c r="AA68" s="4"/>
    </row>
    <row r="69" spans="2:27" ht="32.25" thickBot="1" x14ac:dyDescent="0.55000000000000004">
      <c r="B69" s="581" t="s">
        <v>227</v>
      </c>
      <c r="C69" s="581">
        <v>4</v>
      </c>
      <c r="D69" s="584" t="s">
        <v>178</v>
      </c>
      <c r="E69" s="703" t="s">
        <v>183</v>
      </c>
      <c r="F69" s="704"/>
      <c r="G69" s="705"/>
      <c r="H69" s="584" t="s">
        <v>193</v>
      </c>
      <c r="I69" s="720"/>
      <c r="AA69" s="4"/>
    </row>
    <row r="70" spans="2:27" x14ac:dyDescent="0.35">
      <c r="K70" s="31"/>
      <c r="L70" s="31"/>
      <c r="AA70" s="4"/>
    </row>
    <row r="71" spans="2:27" x14ac:dyDescent="0.35">
      <c r="K71" s="31"/>
      <c r="L71" s="31"/>
      <c r="AA71" s="4"/>
    </row>
    <row r="72" spans="2:27" x14ac:dyDescent="0.35">
      <c r="K72" s="31"/>
      <c r="L72" s="31"/>
      <c r="AA72" s="4"/>
    </row>
    <row r="73" spans="2:27" x14ac:dyDescent="0.35">
      <c r="K73" s="31"/>
      <c r="L73" s="31"/>
      <c r="AA73" s="4"/>
    </row>
    <row r="74" spans="2:27" x14ac:dyDescent="0.35">
      <c r="K74" s="31"/>
      <c r="L74" s="31"/>
      <c r="AA74" s="4"/>
    </row>
    <row r="75" spans="2:27" x14ac:dyDescent="0.35">
      <c r="K75" s="31"/>
      <c r="L75" s="31"/>
      <c r="AA75" s="4"/>
    </row>
    <row r="76" spans="2:27" x14ac:dyDescent="0.35">
      <c r="K76" s="31"/>
      <c r="L76" s="31"/>
      <c r="AA76" s="4"/>
    </row>
    <row r="77" spans="2:27" x14ac:dyDescent="0.35">
      <c r="K77" s="31"/>
      <c r="L77" s="31"/>
      <c r="AA77" s="4"/>
    </row>
    <row r="78" spans="2:27" x14ac:dyDescent="0.35">
      <c r="K78" s="31"/>
      <c r="L78" s="31"/>
    </row>
    <row r="79" spans="2:27" x14ac:dyDescent="0.35">
      <c r="K79" s="31"/>
      <c r="L79" s="31"/>
    </row>
    <row r="80" spans="2:27" x14ac:dyDescent="0.35">
      <c r="K80" s="31"/>
      <c r="L80" s="31"/>
    </row>
    <row r="81" spans="11:12" x14ac:dyDescent="0.35">
      <c r="K81" s="31"/>
      <c r="L81" s="31"/>
    </row>
    <row r="82" spans="11:12" x14ac:dyDescent="0.35">
      <c r="K82" s="31"/>
      <c r="L82" s="31"/>
    </row>
    <row r="83" spans="11:12" x14ac:dyDescent="0.35">
      <c r="K83" s="31"/>
      <c r="L83" s="31"/>
    </row>
    <row r="84" spans="11:12" x14ac:dyDescent="0.35">
      <c r="K84" s="31"/>
      <c r="L84" s="31"/>
    </row>
    <row r="85" spans="11:12" x14ac:dyDescent="0.35">
      <c r="K85" s="31"/>
      <c r="L85" s="31"/>
    </row>
    <row r="86" spans="11:12" x14ac:dyDescent="0.35">
      <c r="K86" s="31"/>
      <c r="L86" s="31"/>
    </row>
    <row r="87" spans="11:12" x14ac:dyDescent="0.35">
      <c r="K87" s="31"/>
      <c r="L87" s="31"/>
    </row>
    <row r="88" spans="11:12" x14ac:dyDescent="0.35">
      <c r="K88" s="31"/>
      <c r="L88" s="31"/>
    </row>
  </sheetData>
  <mergeCells count="38">
    <mergeCell ref="I63:I69"/>
    <mergeCell ref="B1:I2"/>
    <mergeCell ref="I6:I9"/>
    <mergeCell ref="I13:I16"/>
    <mergeCell ref="I18:I21"/>
    <mergeCell ref="I23:I26"/>
    <mergeCell ref="I28:I31"/>
    <mergeCell ref="I35:I45"/>
    <mergeCell ref="I49:I59"/>
    <mergeCell ref="E48:G48"/>
    <mergeCell ref="E51:G51"/>
    <mergeCell ref="E37:G37"/>
    <mergeCell ref="E62:G62"/>
    <mergeCell ref="E43:G43"/>
    <mergeCell ref="E40:G40"/>
    <mergeCell ref="E54:G54"/>
    <mergeCell ref="E57:G57"/>
    <mergeCell ref="E5:G5"/>
    <mergeCell ref="E12:G12"/>
    <mergeCell ref="E17:G17"/>
    <mergeCell ref="E34:G34"/>
    <mergeCell ref="E22:G22"/>
    <mergeCell ref="E27:G27"/>
    <mergeCell ref="E69:G69"/>
    <mergeCell ref="E68:G68"/>
    <mergeCell ref="E66:G66"/>
    <mergeCell ref="E64:G64"/>
    <mergeCell ref="E63:G63"/>
    <mergeCell ref="E65:G65"/>
    <mergeCell ref="E67:G67"/>
    <mergeCell ref="H58:H59"/>
    <mergeCell ref="H55:H56"/>
    <mergeCell ref="H52:H53"/>
    <mergeCell ref="H35:H36"/>
    <mergeCell ref="H38:H39"/>
    <mergeCell ref="H41:H42"/>
    <mergeCell ref="H44:H45"/>
    <mergeCell ref="H49:H50"/>
  </mergeCells>
  <printOptions horizontalCentered="1" verticalCentered="1"/>
  <pageMargins left="0" right="0" top="0.25" bottom="0.25" header="0.3" footer="0.3"/>
  <pageSetup scale="36"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90"/>
  <sheetViews>
    <sheetView showGridLines="0" tabSelected="1" zoomScale="80" zoomScaleNormal="80" workbookViewId="0">
      <selection activeCell="AK132" sqref="AK132"/>
    </sheetView>
  </sheetViews>
  <sheetFormatPr defaultColWidth="9.140625" defaultRowHeight="15" outlineLevelRow="1" x14ac:dyDescent="0.25"/>
  <cols>
    <col min="1" max="1" width="2.5703125" style="35" customWidth="1"/>
    <col min="2" max="2" width="4.28515625" style="35" customWidth="1"/>
    <col min="3" max="3" width="4.85546875" style="35" customWidth="1"/>
    <col min="4" max="4" width="15.140625" style="35" customWidth="1"/>
    <col min="5" max="5" width="6.140625" style="34" customWidth="1"/>
    <col min="6" max="17" width="5.28515625" style="34" customWidth="1"/>
    <col min="18" max="18" width="6" style="34" customWidth="1"/>
    <col min="19" max="22" width="5.28515625" style="34" customWidth="1"/>
    <col min="23" max="24" width="8.5703125" style="3" customWidth="1"/>
    <col min="25" max="25" width="7.85546875" style="3" customWidth="1"/>
    <col min="26" max="26" width="7.140625" style="3" customWidth="1"/>
    <col min="27" max="27" width="9.28515625" style="3" customWidth="1"/>
    <col min="28" max="28" width="10" style="9" customWidth="1"/>
    <col min="29" max="29" width="10.7109375" style="3" customWidth="1"/>
    <col min="30" max="30" width="16.140625" style="4" customWidth="1"/>
    <col min="31" max="31" width="11.85546875" bestFit="1" customWidth="1"/>
    <col min="32" max="32" width="8.5703125" bestFit="1" customWidth="1"/>
    <col min="33" max="33" width="13.28515625" style="3" bestFit="1" customWidth="1"/>
    <col min="34" max="34" width="14.140625" style="3" bestFit="1" customWidth="1"/>
    <col min="35" max="35" width="17.28515625" style="4" customWidth="1"/>
    <col min="36" max="36" width="11.85546875" style="4" customWidth="1"/>
    <col min="37" max="37" width="13.140625" style="4" customWidth="1"/>
    <col min="38" max="38" width="15" style="4" bestFit="1" customWidth="1"/>
    <col min="39" max="39" width="9.140625" style="4"/>
    <col min="40" max="40" width="9.140625" style="35"/>
    <col min="41" max="16384" width="9.140625" style="4"/>
  </cols>
  <sheetData>
    <row r="1" spans="2:43" s="35" customFormat="1" x14ac:dyDescent="0.25">
      <c r="E1" s="34"/>
      <c r="F1" s="34"/>
      <c r="G1" s="34"/>
      <c r="H1" s="34"/>
      <c r="I1" s="34"/>
      <c r="J1" s="34"/>
      <c r="K1" s="34"/>
      <c r="L1" s="34"/>
      <c r="M1" s="34"/>
      <c r="N1" s="34"/>
      <c r="O1" s="34"/>
      <c r="P1" s="34"/>
      <c r="Q1" s="34"/>
      <c r="R1" s="34"/>
      <c r="S1" s="34"/>
      <c r="T1" s="34"/>
      <c r="U1" s="34"/>
      <c r="V1" s="34"/>
      <c r="W1" s="34"/>
      <c r="X1" s="34"/>
      <c r="Y1" s="34"/>
      <c r="Z1" s="34"/>
      <c r="AA1" s="34"/>
      <c r="AB1" s="9"/>
      <c r="AC1" s="34"/>
      <c r="AE1" s="33"/>
      <c r="AF1" s="33"/>
      <c r="AG1" s="34"/>
      <c r="AH1" s="34"/>
    </row>
    <row r="2" spans="2:43" ht="15.75" thickBot="1" x14ac:dyDescent="0.3">
      <c r="B2" s="317"/>
      <c r="C2" s="133" t="s">
        <v>78</v>
      </c>
      <c r="D2" s="133"/>
      <c r="E2" s="61"/>
      <c r="F2" s="61"/>
      <c r="G2" s="61"/>
      <c r="H2" s="61"/>
      <c r="I2" s="61"/>
      <c r="J2" s="61"/>
      <c r="K2" s="61"/>
      <c r="L2" s="61"/>
      <c r="M2" s="61"/>
      <c r="N2" s="61"/>
      <c r="O2" s="61"/>
      <c r="P2" s="61"/>
      <c r="Q2" s="61"/>
      <c r="R2" s="61"/>
      <c r="S2" s="61"/>
      <c r="T2" s="61"/>
      <c r="U2" s="61"/>
      <c r="V2" s="61"/>
      <c r="W2" s="61"/>
      <c r="X2" s="61"/>
      <c r="Y2" s="61"/>
      <c r="Z2" s="61"/>
      <c r="AA2" s="61"/>
      <c r="AB2" s="62"/>
      <c r="AC2" s="61"/>
      <c r="AD2" s="60"/>
      <c r="AE2" s="63"/>
      <c r="AF2" s="63"/>
    </row>
    <row r="3" spans="2:43" ht="23.25" customHeight="1" outlineLevel="1" thickBot="1" x14ac:dyDescent="0.4">
      <c r="B3" s="317"/>
      <c r="C3" s="764" t="s">
        <v>136</v>
      </c>
      <c r="D3" s="757"/>
      <c r="E3" s="757"/>
      <c r="F3" s="757"/>
      <c r="G3" s="757"/>
      <c r="H3" s="757"/>
      <c r="I3" s="757"/>
      <c r="J3" s="757"/>
      <c r="K3" s="757"/>
      <c r="L3" s="757"/>
      <c r="M3" s="757"/>
      <c r="N3" s="757"/>
      <c r="O3" s="757"/>
      <c r="P3" s="757"/>
      <c r="Q3" s="757"/>
      <c r="R3" s="757"/>
      <c r="S3" s="757"/>
      <c r="T3" s="757"/>
      <c r="U3" s="757"/>
      <c r="V3" s="758"/>
      <c r="W3" s="54" t="s">
        <v>82</v>
      </c>
      <c r="X3" s="54" t="s">
        <v>83</v>
      </c>
      <c r="Y3" s="796" t="s">
        <v>84</v>
      </c>
      <c r="Z3" s="797"/>
      <c r="AA3" s="799" t="s">
        <v>131</v>
      </c>
      <c r="AB3" s="799"/>
      <c r="AC3" s="799"/>
      <c r="AD3" s="799"/>
      <c r="AE3" s="799"/>
      <c r="AF3" s="800"/>
      <c r="AG3" s="4"/>
      <c r="AI3" s="908" t="s">
        <v>289</v>
      </c>
      <c r="AJ3" s="908"/>
      <c r="AK3" s="908"/>
      <c r="AL3" s="908"/>
      <c r="AM3" s="908"/>
      <c r="AN3" s="908"/>
    </row>
    <row r="4" spans="2:43" ht="12.75" customHeight="1" outlineLevel="1" x14ac:dyDescent="0.2">
      <c r="B4" s="317"/>
      <c r="C4" s="774" t="s">
        <v>1</v>
      </c>
      <c r="D4" s="775"/>
      <c r="E4" s="58">
        <v>15</v>
      </c>
      <c r="F4" s="43">
        <v>7</v>
      </c>
      <c r="G4" s="43">
        <v>11</v>
      </c>
      <c r="H4" s="43">
        <v>13</v>
      </c>
      <c r="I4" s="43">
        <v>1</v>
      </c>
      <c r="J4" s="43">
        <v>9</v>
      </c>
      <c r="K4" s="43">
        <v>5</v>
      </c>
      <c r="L4" s="43">
        <v>17</v>
      </c>
      <c r="M4" s="59">
        <v>3</v>
      </c>
      <c r="N4" s="58">
        <v>6</v>
      </c>
      <c r="O4" s="43">
        <v>16</v>
      </c>
      <c r="P4" s="43">
        <v>18</v>
      </c>
      <c r="Q4" s="43">
        <v>12</v>
      </c>
      <c r="R4" s="43">
        <v>8</v>
      </c>
      <c r="S4" s="43">
        <v>2</v>
      </c>
      <c r="T4" s="43">
        <v>14</v>
      </c>
      <c r="U4" s="43">
        <v>4</v>
      </c>
      <c r="V4" s="44">
        <v>10</v>
      </c>
      <c r="W4" s="55">
        <v>72.5</v>
      </c>
      <c r="X4" s="43">
        <v>132</v>
      </c>
      <c r="Y4" s="804">
        <v>6642</v>
      </c>
      <c r="Z4" s="805"/>
      <c r="AA4" s="802"/>
      <c r="AB4" s="802"/>
      <c r="AC4" s="802"/>
      <c r="AD4" s="802"/>
      <c r="AE4" s="802"/>
      <c r="AF4" s="803"/>
      <c r="AG4" s="4"/>
      <c r="AI4" s="895" t="s">
        <v>8</v>
      </c>
      <c r="AJ4" s="913" t="s">
        <v>296</v>
      </c>
      <c r="AK4" s="913" t="s">
        <v>297</v>
      </c>
      <c r="AL4" s="913" t="s">
        <v>299</v>
      </c>
      <c r="AM4" s="913" t="s">
        <v>298</v>
      </c>
      <c r="AN4" s="895" t="s">
        <v>288</v>
      </c>
    </row>
    <row r="5" spans="2:43" ht="12.75" customHeight="1" outlineLevel="1" thickBot="1" x14ac:dyDescent="0.25">
      <c r="B5" s="317"/>
      <c r="C5" s="776" t="s">
        <v>6</v>
      </c>
      <c r="D5" s="777"/>
      <c r="E5" s="39">
        <v>4</v>
      </c>
      <c r="F5" s="38">
        <v>4</v>
      </c>
      <c r="G5" s="38">
        <v>4</v>
      </c>
      <c r="H5" s="38">
        <v>5</v>
      </c>
      <c r="I5" s="38">
        <v>4</v>
      </c>
      <c r="J5" s="38">
        <v>3</v>
      </c>
      <c r="K5" s="38">
        <v>4</v>
      </c>
      <c r="L5" s="38">
        <v>4</v>
      </c>
      <c r="M5" s="65">
        <v>4</v>
      </c>
      <c r="N5" s="39">
        <v>4</v>
      </c>
      <c r="O5" s="38">
        <v>4</v>
      </c>
      <c r="P5" s="38">
        <v>4</v>
      </c>
      <c r="Q5" s="38">
        <v>4</v>
      </c>
      <c r="R5" s="38">
        <v>5</v>
      </c>
      <c r="S5" s="38">
        <v>4</v>
      </c>
      <c r="T5" s="38">
        <v>3</v>
      </c>
      <c r="U5" s="38">
        <v>4</v>
      </c>
      <c r="V5" s="40">
        <v>4</v>
      </c>
      <c r="W5" s="66">
        <f>SUM(E5:M5)</f>
        <v>36</v>
      </c>
      <c r="X5" s="38">
        <f>SUM(N5:V5)</f>
        <v>36</v>
      </c>
      <c r="Y5" s="856">
        <f>W5+X5</f>
        <v>72</v>
      </c>
      <c r="Z5" s="857"/>
      <c r="AA5" s="802"/>
      <c r="AB5" s="802"/>
      <c r="AC5" s="802"/>
      <c r="AD5" s="802"/>
      <c r="AE5" s="802"/>
      <c r="AF5" s="803"/>
      <c r="AG5" s="4"/>
      <c r="AI5" s="895"/>
      <c r="AJ5" s="913"/>
      <c r="AK5" s="913"/>
      <c r="AL5" s="913"/>
      <c r="AM5" s="913"/>
      <c r="AN5" s="895"/>
    </row>
    <row r="6" spans="2:43" ht="15" customHeight="1" outlineLevel="1" thickBot="1" x14ac:dyDescent="0.35">
      <c r="B6" s="317"/>
      <c r="C6" s="64"/>
      <c r="D6" s="149" t="s">
        <v>7</v>
      </c>
      <c r="E6" s="134" t="s">
        <v>16</v>
      </c>
      <c r="F6" s="135" t="s">
        <v>17</v>
      </c>
      <c r="G6" s="135" t="s">
        <v>15</v>
      </c>
      <c r="H6" s="135" t="s">
        <v>13</v>
      </c>
      <c r="I6" s="135" t="s">
        <v>14</v>
      </c>
      <c r="J6" s="135" t="s">
        <v>18</v>
      </c>
      <c r="K6" s="135" t="s">
        <v>19</v>
      </c>
      <c r="L6" s="135" t="s">
        <v>20</v>
      </c>
      <c r="M6" s="135" t="s">
        <v>21</v>
      </c>
      <c r="N6" s="136" t="s">
        <v>22</v>
      </c>
      <c r="O6" s="135" t="s">
        <v>23</v>
      </c>
      <c r="P6" s="135" t="s">
        <v>24</v>
      </c>
      <c r="Q6" s="135" t="s">
        <v>25</v>
      </c>
      <c r="R6" s="135" t="s">
        <v>26</v>
      </c>
      <c r="S6" s="135" t="s">
        <v>27</v>
      </c>
      <c r="T6" s="135" t="s">
        <v>28</v>
      </c>
      <c r="U6" s="135" t="s">
        <v>29</v>
      </c>
      <c r="V6" s="135" t="s">
        <v>30</v>
      </c>
      <c r="W6" s="134" t="s">
        <v>3</v>
      </c>
      <c r="X6" s="135" t="s">
        <v>2</v>
      </c>
      <c r="Y6" s="135" t="s">
        <v>31</v>
      </c>
      <c r="Z6" s="135" t="s">
        <v>5</v>
      </c>
      <c r="AA6" s="134" t="s">
        <v>38</v>
      </c>
      <c r="AB6" s="135" t="s">
        <v>4</v>
      </c>
      <c r="AC6" s="137" t="s">
        <v>137</v>
      </c>
      <c r="AD6" s="48" t="s">
        <v>138</v>
      </c>
      <c r="AE6" s="854" t="s">
        <v>35</v>
      </c>
      <c r="AF6" s="855"/>
      <c r="AG6" s="4"/>
      <c r="AI6" s="674" t="s">
        <v>284</v>
      </c>
      <c r="AJ6" s="668">
        <v>1.5</v>
      </c>
      <c r="AK6" s="669">
        <v>5</v>
      </c>
      <c r="AL6" s="669">
        <v>6</v>
      </c>
      <c r="AM6" s="669">
        <v>2.5</v>
      </c>
      <c r="AN6" s="670">
        <f>AE15+AE35+AE43+AE53+AE61+AE74+AE88+AE98+AE106+AD123+AD125+AD131+AD133+AD143+AD145+AD151+AD153+AE167+AE170+AE173+AE176</f>
        <v>15</v>
      </c>
    </row>
    <row r="7" spans="2:43" ht="12.75" customHeight="1" outlineLevel="1" x14ac:dyDescent="0.3">
      <c r="B7" s="727">
        <v>1</v>
      </c>
      <c r="C7" s="296" t="s">
        <v>93</v>
      </c>
      <c r="D7" s="297" t="s">
        <v>41</v>
      </c>
      <c r="E7" s="443"/>
      <c r="F7" s="269"/>
      <c r="G7" s="269"/>
      <c r="H7" s="269"/>
      <c r="I7" s="269"/>
      <c r="J7" s="269"/>
      <c r="K7" s="269"/>
      <c r="L7" s="269"/>
      <c r="M7" s="269"/>
      <c r="N7" s="270"/>
      <c r="O7" s="269"/>
      <c r="P7" s="269"/>
      <c r="Q7" s="269"/>
      <c r="R7" s="269"/>
      <c r="S7" s="269"/>
      <c r="T7" s="269"/>
      <c r="U7" s="269"/>
      <c r="V7" s="269"/>
      <c r="W7" s="286"/>
      <c r="X7" s="286"/>
      <c r="Y7" s="286"/>
      <c r="Z7" s="286"/>
      <c r="AA7" s="288">
        <v>4.7</v>
      </c>
      <c r="AB7" s="93">
        <v>5</v>
      </c>
      <c r="AC7" s="289">
        <v>0</v>
      </c>
      <c r="AD7" s="836">
        <v>-13</v>
      </c>
      <c r="AE7" s="842">
        <v>0.5</v>
      </c>
      <c r="AF7" s="843"/>
      <c r="AG7" s="4"/>
      <c r="AI7" s="677" t="s">
        <v>287</v>
      </c>
      <c r="AJ7" s="668">
        <v>0.5</v>
      </c>
      <c r="AK7" s="669">
        <v>5</v>
      </c>
      <c r="AL7" s="669">
        <v>3</v>
      </c>
      <c r="AM7" s="669">
        <v>4</v>
      </c>
      <c r="AN7" s="671">
        <f>AE7+AE29+AE37+AE51+AE59+AE78+AE82+AE102+AE108+AD119+AD121+AD127+AD129+AD142+AD144+AD150+AD152+AE164+AE169+AE174+AE179</f>
        <v>12.5</v>
      </c>
    </row>
    <row r="8" spans="2:43" s="35" customFormat="1" ht="15" customHeight="1" outlineLevel="1" x14ac:dyDescent="0.3">
      <c r="B8" s="727"/>
      <c r="C8" s="239" t="s">
        <v>96</v>
      </c>
      <c r="D8" s="303" t="s">
        <v>40</v>
      </c>
      <c r="E8" s="444"/>
      <c r="F8" s="388"/>
      <c r="G8" s="388"/>
      <c r="H8" s="388"/>
      <c r="I8" s="388"/>
      <c r="J8" s="388"/>
      <c r="K8" s="388"/>
      <c r="L8" s="388"/>
      <c r="M8" s="388"/>
      <c r="N8" s="445"/>
      <c r="O8" s="388"/>
      <c r="P8" s="388"/>
      <c r="Q8" s="388"/>
      <c r="R8" s="388"/>
      <c r="S8" s="388"/>
      <c r="T8" s="388"/>
      <c r="U8" s="388"/>
      <c r="V8" s="388"/>
      <c r="W8" s="287"/>
      <c r="X8" s="287"/>
      <c r="Y8" s="287"/>
      <c r="Z8" s="287"/>
      <c r="AA8" s="280">
        <v>19.5</v>
      </c>
      <c r="AB8" s="94">
        <v>23</v>
      </c>
      <c r="AC8" s="281">
        <f>'Score Cards'!$AB8-5</f>
        <v>18</v>
      </c>
      <c r="AD8" s="837"/>
      <c r="AE8" s="844"/>
      <c r="AF8" s="845"/>
      <c r="AI8" s="675" t="s">
        <v>286</v>
      </c>
      <c r="AJ8" s="668">
        <v>1</v>
      </c>
      <c r="AK8" s="669">
        <v>2</v>
      </c>
      <c r="AL8" s="669">
        <v>5</v>
      </c>
      <c r="AM8" s="669">
        <v>2</v>
      </c>
      <c r="AN8" s="672">
        <f>AE11+AE33+AE41+AE55+AE63+AE80+AE84+AE96+AE104+AD120+AD122+AD128+AD130+AD146+AD148+AD154+AD156+AE165+AE168+AE175+AE178</f>
        <v>10</v>
      </c>
    </row>
    <row r="9" spans="2:43" ht="15" customHeight="1" outlineLevel="1" x14ac:dyDescent="0.3">
      <c r="B9" s="727"/>
      <c r="C9" s="239" t="s">
        <v>94</v>
      </c>
      <c r="D9" s="303" t="s">
        <v>37</v>
      </c>
      <c r="E9" s="446"/>
      <c r="F9" s="425"/>
      <c r="G9" s="425"/>
      <c r="H9" s="425"/>
      <c r="I9" s="360"/>
      <c r="J9" s="425"/>
      <c r="K9" s="425"/>
      <c r="L9" s="425"/>
      <c r="M9" s="360"/>
      <c r="N9" s="426"/>
      <c r="O9" s="425"/>
      <c r="P9" s="425"/>
      <c r="Q9" s="425"/>
      <c r="R9" s="425"/>
      <c r="S9" s="360"/>
      <c r="T9" s="425"/>
      <c r="U9" s="425"/>
      <c r="V9" s="425"/>
      <c r="W9" s="427"/>
      <c r="X9" s="427"/>
      <c r="Y9" s="427"/>
      <c r="Z9" s="427"/>
      <c r="AA9" s="280">
        <v>7.2</v>
      </c>
      <c r="AB9" s="94">
        <v>8</v>
      </c>
      <c r="AC9" s="281">
        <f>'Score Cards'!$AB9-5</f>
        <v>3</v>
      </c>
      <c r="AD9" s="837"/>
      <c r="AE9" s="844"/>
      <c r="AF9" s="845"/>
      <c r="AG9" s="4"/>
      <c r="AI9" s="676" t="s">
        <v>285</v>
      </c>
      <c r="AJ9" s="668">
        <v>0</v>
      </c>
      <c r="AK9" s="669">
        <v>4</v>
      </c>
      <c r="AL9" s="669">
        <v>2</v>
      </c>
      <c r="AM9" s="669">
        <v>3.5</v>
      </c>
      <c r="AN9" s="673">
        <f>AE19+AE31+AE39+AE57+AE65+AE76+AE86+AE100+AE110+AD124+AD126+AD132+AD134+AD147+AD149+AD155+AD157+AE166+AE171+AE172+AE177</f>
        <v>9.5</v>
      </c>
    </row>
    <row r="10" spans="2:43" s="35" customFormat="1" ht="15.75" customHeight="1" outlineLevel="1" thickBot="1" x14ac:dyDescent="0.25">
      <c r="B10" s="727"/>
      <c r="C10" s="240" t="s">
        <v>95</v>
      </c>
      <c r="D10" s="324" t="s">
        <v>39</v>
      </c>
      <c r="E10" s="148"/>
      <c r="F10" s="456"/>
      <c r="G10" s="102"/>
      <c r="H10" s="102"/>
      <c r="I10" s="456"/>
      <c r="J10" s="102"/>
      <c r="K10" s="456"/>
      <c r="L10" s="102"/>
      <c r="M10" s="456"/>
      <c r="N10" s="457"/>
      <c r="O10" s="102"/>
      <c r="P10" s="102"/>
      <c r="Q10" s="102"/>
      <c r="R10" s="102"/>
      <c r="S10" s="456"/>
      <c r="T10" s="102"/>
      <c r="U10" s="456"/>
      <c r="V10" s="102"/>
      <c r="W10" s="138"/>
      <c r="X10" s="138"/>
      <c r="Y10" s="138"/>
      <c r="Z10" s="138"/>
      <c r="AA10" s="325">
        <v>10.1</v>
      </c>
      <c r="AB10" s="246">
        <v>12</v>
      </c>
      <c r="AC10" s="326">
        <f>'Score Cards'!$AB10-5</f>
        <v>7</v>
      </c>
      <c r="AD10" s="838"/>
      <c r="AE10" s="846"/>
      <c r="AF10" s="847"/>
    </row>
    <row r="11" spans="2:43" s="35" customFormat="1" ht="12.75" customHeight="1" outlineLevel="1" x14ac:dyDescent="0.2">
      <c r="B11" s="727">
        <v>2</v>
      </c>
      <c r="C11" s="327" t="s">
        <v>97</v>
      </c>
      <c r="D11" s="328" t="s">
        <v>88</v>
      </c>
      <c r="E11" s="458"/>
      <c r="F11" s="311"/>
      <c r="G11" s="311"/>
      <c r="H11" s="311"/>
      <c r="I11" s="389"/>
      <c r="J11" s="311"/>
      <c r="K11" s="361"/>
      <c r="L11" s="311"/>
      <c r="M11" s="361"/>
      <c r="N11" s="312"/>
      <c r="O11" s="311"/>
      <c r="P11" s="311"/>
      <c r="Q11" s="311"/>
      <c r="R11" s="311"/>
      <c r="S11" s="361"/>
      <c r="T11" s="311"/>
      <c r="U11" s="361"/>
      <c r="V11" s="311"/>
      <c r="W11" s="286"/>
      <c r="X11" s="286"/>
      <c r="Y11" s="286"/>
      <c r="Z11" s="286"/>
      <c r="AA11" s="459">
        <v>8.5</v>
      </c>
      <c r="AB11" s="97">
        <v>10</v>
      </c>
      <c r="AC11" s="460">
        <f>'Score Cards'!$AB11-5</f>
        <v>5</v>
      </c>
      <c r="AD11" s="839">
        <v>-16</v>
      </c>
      <c r="AE11" s="848">
        <v>1</v>
      </c>
      <c r="AF11" s="849"/>
    </row>
    <row r="12" spans="2:43" s="35" customFormat="1" ht="15" customHeight="1" outlineLevel="1" x14ac:dyDescent="0.2">
      <c r="B12" s="727"/>
      <c r="C12" s="298" t="s">
        <v>100</v>
      </c>
      <c r="D12" s="299" t="s">
        <v>43</v>
      </c>
      <c r="E12" s="448"/>
      <c r="F12" s="361"/>
      <c r="G12" s="361"/>
      <c r="H12" s="361"/>
      <c r="I12" s="389"/>
      <c r="J12" s="361"/>
      <c r="K12" s="361"/>
      <c r="L12" s="273"/>
      <c r="M12" s="361"/>
      <c r="N12" s="449"/>
      <c r="O12" s="273"/>
      <c r="P12" s="273"/>
      <c r="Q12" s="361"/>
      <c r="R12" s="361"/>
      <c r="S12" s="361"/>
      <c r="T12" s="361"/>
      <c r="U12" s="361"/>
      <c r="V12" s="361"/>
      <c r="W12" s="287"/>
      <c r="X12" s="287"/>
      <c r="Y12" s="287"/>
      <c r="Z12" s="287"/>
      <c r="AA12" s="290">
        <v>17.3</v>
      </c>
      <c r="AB12" s="98">
        <v>20</v>
      </c>
      <c r="AC12" s="291">
        <f>'Score Cards'!$AB12-5</f>
        <v>15</v>
      </c>
      <c r="AD12" s="840"/>
      <c r="AE12" s="850"/>
      <c r="AF12" s="851"/>
    </row>
    <row r="13" spans="2:43" s="35" customFormat="1" ht="23.25" customHeight="1" outlineLevel="1" x14ac:dyDescent="0.4">
      <c r="B13" s="727"/>
      <c r="C13" s="298" t="s">
        <v>98</v>
      </c>
      <c r="D13" s="299" t="s">
        <v>42</v>
      </c>
      <c r="E13" s="450"/>
      <c r="F13" s="428"/>
      <c r="G13" s="428"/>
      <c r="H13" s="428"/>
      <c r="I13" s="389"/>
      <c r="J13" s="428"/>
      <c r="K13" s="389"/>
      <c r="L13" s="428"/>
      <c r="M13" s="389"/>
      <c r="N13" s="429"/>
      <c r="O13" s="428"/>
      <c r="P13" s="428"/>
      <c r="Q13" s="428"/>
      <c r="R13" s="428"/>
      <c r="S13" s="389"/>
      <c r="T13" s="428"/>
      <c r="U13" s="389"/>
      <c r="V13" s="428"/>
      <c r="W13" s="427"/>
      <c r="X13" s="427"/>
      <c r="Y13" s="427"/>
      <c r="Z13" s="427"/>
      <c r="AA13" s="290">
        <v>8.6</v>
      </c>
      <c r="AB13" s="98">
        <v>10</v>
      </c>
      <c r="AC13" s="291">
        <f>'Score Cards'!$AB13-5</f>
        <v>5</v>
      </c>
      <c r="AD13" s="840"/>
      <c r="AE13" s="850"/>
      <c r="AF13" s="851"/>
      <c r="AI13" s="912" t="s">
        <v>295</v>
      </c>
      <c r="AJ13" s="912"/>
      <c r="AK13" s="912"/>
      <c r="AL13" s="912"/>
      <c r="AM13" s="912"/>
      <c r="AN13" s="912"/>
      <c r="AO13" s="912"/>
      <c r="AP13" s="912"/>
      <c r="AQ13" s="912"/>
    </row>
    <row r="14" spans="2:43" s="35" customFormat="1" ht="15.75" customHeight="1" outlineLevel="1" thickBot="1" x14ac:dyDescent="0.25">
      <c r="B14" s="727"/>
      <c r="C14" s="329" t="s">
        <v>99</v>
      </c>
      <c r="D14" s="330" t="s">
        <v>87</v>
      </c>
      <c r="E14" s="461"/>
      <c r="F14" s="430"/>
      <c r="G14" s="430"/>
      <c r="H14" s="430"/>
      <c r="I14" s="389"/>
      <c r="J14" s="430"/>
      <c r="K14" s="389"/>
      <c r="L14" s="430"/>
      <c r="M14" s="389"/>
      <c r="N14" s="499"/>
      <c r="O14" s="430"/>
      <c r="P14" s="430"/>
      <c r="Q14" s="430"/>
      <c r="R14" s="430"/>
      <c r="S14" s="389"/>
      <c r="T14" s="430"/>
      <c r="U14" s="389"/>
      <c r="V14" s="430"/>
      <c r="W14" s="138"/>
      <c r="X14" s="138"/>
      <c r="Y14" s="138"/>
      <c r="Z14" s="138"/>
      <c r="AA14" s="331">
        <v>9.5</v>
      </c>
      <c r="AB14" s="332">
        <v>11</v>
      </c>
      <c r="AC14" s="333">
        <f>'Score Cards'!$AB14-5</f>
        <v>6</v>
      </c>
      <c r="AD14" s="841"/>
      <c r="AE14" s="852"/>
      <c r="AF14" s="853"/>
      <c r="AI14" s="911" t="s">
        <v>74</v>
      </c>
      <c r="AJ14" s="909" t="s">
        <v>292</v>
      </c>
      <c r="AK14" s="910"/>
      <c r="AL14" s="909" t="s">
        <v>290</v>
      </c>
      <c r="AM14" s="910"/>
      <c r="AN14" s="909" t="s">
        <v>291</v>
      </c>
      <c r="AO14" s="910"/>
      <c r="AP14" s="911" t="s">
        <v>294</v>
      </c>
      <c r="AQ14" s="911" t="s">
        <v>293</v>
      </c>
    </row>
    <row r="15" spans="2:43" s="35" customFormat="1" ht="12.75" customHeight="1" outlineLevel="1" x14ac:dyDescent="0.2">
      <c r="B15" s="727">
        <v>3</v>
      </c>
      <c r="C15" s="342" t="s">
        <v>101</v>
      </c>
      <c r="D15" s="343" t="s">
        <v>34</v>
      </c>
      <c r="E15" s="458"/>
      <c r="F15" s="311"/>
      <c r="G15" s="311"/>
      <c r="H15" s="311"/>
      <c r="I15" s="463"/>
      <c r="J15" s="311"/>
      <c r="K15" s="311"/>
      <c r="L15" s="311"/>
      <c r="M15" s="463"/>
      <c r="N15" s="312"/>
      <c r="O15" s="311"/>
      <c r="P15" s="311"/>
      <c r="Q15" s="311"/>
      <c r="R15" s="311"/>
      <c r="S15" s="463"/>
      <c r="T15" s="311"/>
      <c r="U15" s="311"/>
      <c r="V15" s="311"/>
      <c r="W15" s="286"/>
      <c r="X15" s="286"/>
      <c r="Y15" s="286"/>
      <c r="Z15" s="286"/>
      <c r="AA15" s="344">
        <v>7.1</v>
      </c>
      <c r="AB15" s="345">
        <v>8</v>
      </c>
      <c r="AC15" s="346">
        <f>'Score Cards'!$AB15-5</f>
        <v>3</v>
      </c>
      <c r="AD15" s="836">
        <v>-16</v>
      </c>
      <c r="AE15" s="842">
        <v>1.5</v>
      </c>
      <c r="AF15" s="843"/>
      <c r="AI15" s="911"/>
      <c r="AJ15" s="678" t="s">
        <v>31</v>
      </c>
      <c r="AK15" s="678" t="s">
        <v>5</v>
      </c>
      <c r="AL15" s="678" t="s">
        <v>31</v>
      </c>
      <c r="AM15" s="678" t="s">
        <v>5</v>
      </c>
      <c r="AN15" s="678" t="s">
        <v>31</v>
      </c>
      <c r="AO15" s="678" t="s">
        <v>5</v>
      </c>
      <c r="AP15" s="911"/>
      <c r="AQ15" s="911"/>
    </row>
    <row r="16" spans="2:43" ht="15" customHeight="1" outlineLevel="1" thickBot="1" x14ac:dyDescent="0.25">
      <c r="B16" s="727"/>
      <c r="C16" s="300" t="s">
        <v>102</v>
      </c>
      <c r="D16" s="301" t="s">
        <v>46</v>
      </c>
      <c r="E16" s="447"/>
      <c r="F16" s="359"/>
      <c r="G16" s="359"/>
      <c r="H16" s="359"/>
      <c r="I16" s="359"/>
      <c r="J16" s="359"/>
      <c r="K16" s="359"/>
      <c r="L16" s="273"/>
      <c r="M16" s="359"/>
      <c r="N16" s="451"/>
      <c r="O16" s="273"/>
      <c r="P16" s="273"/>
      <c r="Q16" s="359"/>
      <c r="R16" s="359"/>
      <c r="S16" s="359"/>
      <c r="T16" s="273"/>
      <c r="U16" s="359"/>
      <c r="V16" s="359"/>
      <c r="W16" s="287"/>
      <c r="X16" s="287"/>
      <c r="Y16" s="287"/>
      <c r="Z16" s="287"/>
      <c r="AA16" s="292">
        <v>15.5</v>
      </c>
      <c r="AB16" s="99">
        <v>18</v>
      </c>
      <c r="AC16" s="293">
        <f>'Score Cards'!$AB16-5</f>
        <v>13</v>
      </c>
      <c r="AD16" s="837"/>
      <c r="AE16" s="844"/>
      <c r="AF16" s="845"/>
      <c r="AG16" s="4"/>
      <c r="AI16" s="664" t="s">
        <v>42</v>
      </c>
      <c r="AJ16" s="679">
        <v>87</v>
      </c>
      <c r="AK16" s="680">
        <v>76</v>
      </c>
      <c r="AL16" s="680">
        <v>82</v>
      </c>
      <c r="AM16" s="680">
        <v>72</v>
      </c>
      <c r="AN16" s="681">
        <v>90</v>
      </c>
      <c r="AO16" s="682">
        <v>80</v>
      </c>
      <c r="AP16" s="667">
        <f t="shared" ref="AP16:AP31" si="0">AK16+AM16+AO16</f>
        <v>228</v>
      </c>
      <c r="AQ16" s="667">
        <f t="shared" ref="AQ16:AQ31" si="1">AP16-72-72-72</f>
        <v>12</v>
      </c>
    </row>
    <row r="17" spans="2:43" s="35" customFormat="1" ht="15" customHeight="1" outlineLevel="1" thickBot="1" x14ac:dyDescent="0.25">
      <c r="B17" s="727"/>
      <c r="C17" s="300" t="s">
        <v>107</v>
      </c>
      <c r="D17" s="301" t="s">
        <v>33</v>
      </c>
      <c r="E17" s="446"/>
      <c r="F17" s="425"/>
      <c r="G17" s="425"/>
      <c r="H17" s="425"/>
      <c r="I17" s="359"/>
      <c r="J17" s="425"/>
      <c r="K17" s="359"/>
      <c r="L17" s="425"/>
      <c r="M17" s="359"/>
      <c r="N17" s="451"/>
      <c r="O17" s="425"/>
      <c r="P17" s="425"/>
      <c r="Q17" s="425"/>
      <c r="R17" s="425"/>
      <c r="S17" s="359"/>
      <c r="T17" s="425"/>
      <c r="U17" s="359"/>
      <c r="V17" s="425"/>
      <c r="W17" s="427"/>
      <c r="X17" s="427"/>
      <c r="Y17" s="427"/>
      <c r="Z17" s="427"/>
      <c r="AA17" s="292">
        <v>9.4</v>
      </c>
      <c r="AB17" s="99">
        <v>11</v>
      </c>
      <c r="AC17" s="293">
        <f>'Score Cards'!$AB17-5</f>
        <v>6</v>
      </c>
      <c r="AD17" s="837"/>
      <c r="AE17" s="844"/>
      <c r="AF17" s="845"/>
      <c r="AI17" s="303" t="s">
        <v>37</v>
      </c>
      <c r="AJ17" s="683">
        <v>83</v>
      </c>
      <c r="AK17" s="684">
        <v>74</v>
      </c>
      <c r="AL17" s="684">
        <v>88</v>
      </c>
      <c r="AM17" s="684">
        <v>79</v>
      </c>
      <c r="AN17" s="685">
        <v>84</v>
      </c>
      <c r="AO17" s="686">
        <v>75</v>
      </c>
      <c r="AP17" s="665">
        <f t="shared" si="0"/>
        <v>228</v>
      </c>
      <c r="AQ17" s="665">
        <f t="shared" si="1"/>
        <v>12</v>
      </c>
    </row>
    <row r="18" spans="2:43" ht="15.75" customHeight="1" outlineLevel="1" thickBot="1" x14ac:dyDescent="0.25">
      <c r="B18" s="727"/>
      <c r="C18" s="347" t="s">
        <v>108</v>
      </c>
      <c r="D18" s="348" t="s">
        <v>128</v>
      </c>
      <c r="E18" s="148"/>
      <c r="F18" s="400"/>
      <c r="G18" s="400"/>
      <c r="H18" s="102"/>
      <c r="I18" s="400"/>
      <c r="J18" s="400"/>
      <c r="K18" s="400"/>
      <c r="L18" s="102"/>
      <c r="M18" s="400"/>
      <c r="N18" s="500"/>
      <c r="O18" s="102"/>
      <c r="P18" s="102"/>
      <c r="Q18" s="102"/>
      <c r="R18" s="400"/>
      <c r="S18" s="400"/>
      <c r="T18" s="102"/>
      <c r="U18" s="400"/>
      <c r="V18" s="400"/>
      <c r="W18" s="138"/>
      <c r="X18" s="138"/>
      <c r="Y18" s="138"/>
      <c r="Z18" s="138"/>
      <c r="AA18" s="349">
        <v>13.5</v>
      </c>
      <c r="AB18" s="100">
        <v>16</v>
      </c>
      <c r="AC18" s="350">
        <f>'Score Cards'!$AB18-5</f>
        <v>11</v>
      </c>
      <c r="AD18" s="838"/>
      <c r="AE18" s="846"/>
      <c r="AF18" s="847"/>
      <c r="AG18" s="4"/>
      <c r="AI18" s="348" t="s">
        <v>46</v>
      </c>
      <c r="AJ18" s="683">
        <v>92</v>
      </c>
      <c r="AK18" s="684">
        <v>73</v>
      </c>
      <c r="AL18" s="684">
        <v>94</v>
      </c>
      <c r="AM18" s="684">
        <v>76</v>
      </c>
      <c r="AN18" s="685">
        <v>99</v>
      </c>
      <c r="AO18" s="686">
        <v>80</v>
      </c>
      <c r="AP18" s="665">
        <f t="shared" si="0"/>
        <v>229</v>
      </c>
      <c r="AQ18" s="665">
        <f t="shared" si="1"/>
        <v>13</v>
      </c>
    </row>
    <row r="19" spans="2:43" ht="12.75" customHeight="1" outlineLevel="1" thickBot="1" x14ac:dyDescent="0.25">
      <c r="B19" s="727">
        <v>4</v>
      </c>
      <c r="C19" s="334" t="s">
        <v>103</v>
      </c>
      <c r="D19" s="335" t="s">
        <v>230</v>
      </c>
      <c r="E19" s="462"/>
      <c r="F19" s="501"/>
      <c r="G19" s="337"/>
      <c r="H19" s="337"/>
      <c r="I19" s="501"/>
      <c r="J19" s="337"/>
      <c r="K19" s="501"/>
      <c r="L19" s="337"/>
      <c r="M19" s="501"/>
      <c r="N19" s="538"/>
      <c r="O19" s="337"/>
      <c r="P19" s="337"/>
      <c r="Q19" s="337"/>
      <c r="R19" s="337"/>
      <c r="S19" s="501"/>
      <c r="T19" s="337"/>
      <c r="U19" s="501"/>
      <c r="V19" s="337"/>
      <c r="W19" s="310"/>
      <c r="X19" s="310"/>
      <c r="Y19" s="310"/>
      <c r="Z19" s="310"/>
      <c r="AA19" s="340">
        <v>10.5</v>
      </c>
      <c r="AB19" s="108">
        <v>12</v>
      </c>
      <c r="AC19" s="341">
        <f>'Score Cards'!$AB19-5</f>
        <v>7</v>
      </c>
      <c r="AD19" s="840">
        <v>-3</v>
      </c>
      <c r="AE19" s="858">
        <v>0</v>
      </c>
      <c r="AF19" s="859"/>
      <c r="AG19" s="4"/>
      <c r="AI19" s="328" t="s">
        <v>87</v>
      </c>
      <c r="AJ19" s="683">
        <v>84</v>
      </c>
      <c r="AK19" s="684">
        <v>72</v>
      </c>
      <c r="AL19" s="684">
        <v>86</v>
      </c>
      <c r="AM19" s="684">
        <v>75</v>
      </c>
      <c r="AN19" s="685">
        <v>95</v>
      </c>
      <c r="AO19" s="686">
        <v>84</v>
      </c>
      <c r="AP19" s="665">
        <f t="shared" si="0"/>
        <v>231</v>
      </c>
      <c r="AQ19" s="665">
        <f t="shared" si="1"/>
        <v>15</v>
      </c>
    </row>
    <row r="20" spans="2:43" ht="15" customHeight="1" outlineLevel="1" thickBot="1" x14ac:dyDescent="0.25">
      <c r="B20" s="727"/>
      <c r="C20" s="238" t="s">
        <v>106</v>
      </c>
      <c r="D20" s="302" t="s">
        <v>12</v>
      </c>
      <c r="E20" s="452"/>
      <c r="F20" s="390"/>
      <c r="G20" s="390"/>
      <c r="H20" s="453"/>
      <c r="I20" s="453">
        <v>2</v>
      </c>
      <c r="J20" s="453"/>
      <c r="K20" s="453">
        <v>2</v>
      </c>
      <c r="L20" s="453"/>
      <c r="M20" s="453">
        <v>2</v>
      </c>
      <c r="N20" s="454"/>
      <c r="O20" s="453"/>
      <c r="P20" s="453"/>
      <c r="Q20" s="453"/>
      <c r="R20" s="453"/>
      <c r="S20" s="453">
        <v>2</v>
      </c>
      <c r="T20" s="453"/>
      <c r="U20" s="453">
        <v>2</v>
      </c>
      <c r="V20" s="390"/>
      <c r="W20" s="276"/>
      <c r="X20" s="276"/>
      <c r="Y20" s="276"/>
      <c r="Z20" s="276"/>
      <c r="AA20" s="294">
        <v>24</v>
      </c>
      <c r="AB20" s="95">
        <v>28</v>
      </c>
      <c r="AC20" s="295">
        <f>'Score Cards'!$AB20-5</f>
        <v>23</v>
      </c>
      <c r="AD20" s="840"/>
      <c r="AE20" s="850"/>
      <c r="AF20" s="851"/>
      <c r="AG20" s="4"/>
      <c r="AI20" s="301" t="s">
        <v>33</v>
      </c>
      <c r="AJ20" s="683">
        <v>89</v>
      </c>
      <c r="AK20" s="684">
        <v>77</v>
      </c>
      <c r="AL20" s="684">
        <v>89</v>
      </c>
      <c r="AM20" s="684">
        <v>78</v>
      </c>
      <c r="AN20" s="685">
        <v>90</v>
      </c>
      <c r="AO20" s="686">
        <v>79</v>
      </c>
      <c r="AP20" s="665">
        <f t="shared" si="0"/>
        <v>234</v>
      </c>
      <c r="AQ20" s="665">
        <f t="shared" si="1"/>
        <v>18</v>
      </c>
    </row>
    <row r="21" spans="2:43" ht="15" customHeight="1" outlineLevel="1" thickBot="1" x14ac:dyDescent="0.25">
      <c r="B21" s="727"/>
      <c r="C21" s="238" t="s">
        <v>104</v>
      </c>
      <c r="D21" s="302" t="s">
        <v>11</v>
      </c>
      <c r="E21" s="446"/>
      <c r="F21" s="362"/>
      <c r="G21" s="425"/>
      <c r="H21" s="425"/>
      <c r="I21" s="362"/>
      <c r="J21" s="425"/>
      <c r="K21" s="362"/>
      <c r="L21" s="425"/>
      <c r="M21" s="362"/>
      <c r="N21" s="455"/>
      <c r="O21" s="425"/>
      <c r="P21" s="425"/>
      <c r="Q21" s="425"/>
      <c r="R21" s="362"/>
      <c r="S21" s="362"/>
      <c r="T21" s="425"/>
      <c r="U21" s="362"/>
      <c r="V21" s="425"/>
      <c r="W21" s="427"/>
      <c r="X21" s="427"/>
      <c r="Y21" s="427"/>
      <c r="Z21" s="427"/>
      <c r="AA21" s="294">
        <v>10.9</v>
      </c>
      <c r="AB21" s="95">
        <v>13</v>
      </c>
      <c r="AC21" s="295">
        <f>'Score Cards'!$AB21-5</f>
        <v>8</v>
      </c>
      <c r="AD21" s="840"/>
      <c r="AE21" s="850"/>
      <c r="AF21" s="851"/>
      <c r="AG21" s="4"/>
      <c r="AI21" s="301" t="s">
        <v>128</v>
      </c>
      <c r="AJ21" s="683">
        <v>96</v>
      </c>
      <c r="AK21" s="684">
        <v>79</v>
      </c>
      <c r="AL21" s="684">
        <v>97</v>
      </c>
      <c r="AM21" s="684">
        <v>81</v>
      </c>
      <c r="AN21" s="685">
        <v>93</v>
      </c>
      <c r="AO21" s="686">
        <v>77</v>
      </c>
      <c r="AP21" s="665">
        <f t="shared" si="0"/>
        <v>237</v>
      </c>
      <c r="AQ21" s="665">
        <f t="shared" si="1"/>
        <v>21</v>
      </c>
    </row>
    <row r="22" spans="2:43" ht="15.75" customHeight="1" outlineLevel="1" thickBot="1" x14ac:dyDescent="0.25">
      <c r="B22" s="727"/>
      <c r="C22" s="304" t="s">
        <v>105</v>
      </c>
      <c r="D22" s="305" t="s">
        <v>115</v>
      </c>
      <c r="E22" s="148"/>
      <c r="F22" s="363"/>
      <c r="G22" s="102"/>
      <c r="H22" s="102"/>
      <c r="I22" s="363"/>
      <c r="J22" s="102"/>
      <c r="K22" s="363"/>
      <c r="L22" s="102"/>
      <c r="M22" s="363"/>
      <c r="N22" s="502"/>
      <c r="O22" s="102"/>
      <c r="P22" s="102"/>
      <c r="Q22" s="102"/>
      <c r="R22" s="363"/>
      <c r="S22" s="363"/>
      <c r="T22" s="102"/>
      <c r="U22" s="363"/>
      <c r="V22" s="102"/>
      <c r="W22" s="138"/>
      <c r="X22" s="138"/>
      <c r="Y22" s="138"/>
      <c r="Z22" s="138"/>
      <c r="AA22" s="139">
        <v>11.5</v>
      </c>
      <c r="AB22" s="96">
        <v>13</v>
      </c>
      <c r="AC22" s="103">
        <f>'Score Cards'!$AB22-5</f>
        <v>8</v>
      </c>
      <c r="AD22" s="841"/>
      <c r="AE22" s="852"/>
      <c r="AF22" s="853"/>
      <c r="AG22" s="4"/>
      <c r="AI22" s="330" t="s">
        <v>43</v>
      </c>
      <c r="AJ22" s="683">
        <v>91</v>
      </c>
      <c r="AK22" s="684">
        <v>69</v>
      </c>
      <c r="AL22" s="684">
        <v>99</v>
      </c>
      <c r="AM22" s="684">
        <v>78</v>
      </c>
      <c r="AN22" s="685">
        <v>113</v>
      </c>
      <c r="AO22" s="686">
        <v>92</v>
      </c>
      <c r="AP22" s="665">
        <f t="shared" si="0"/>
        <v>239</v>
      </c>
      <c r="AQ22" s="665">
        <f t="shared" si="1"/>
        <v>23</v>
      </c>
    </row>
    <row r="23" spans="2:43" ht="13.5" thickBot="1" x14ac:dyDescent="0.25">
      <c r="D23" s="4"/>
      <c r="E23" s="11"/>
      <c r="F23" s="11"/>
      <c r="G23" s="11"/>
      <c r="H23" s="11"/>
      <c r="I23" s="11"/>
      <c r="J23" s="11"/>
      <c r="K23" s="11"/>
      <c r="L23" s="11"/>
      <c r="M23" s="11"/>
      <c r="N23" s="11"/>
      <c r="O23" s="11"/>
      <c r="P23" s="11"/>
      <c r="Q23" s="11"/>
      <c r="R23" s="11"/>
      <c r="S23" s="11"/>
      <c r="T23" s="11"/>
      <c r="U23" s="11"/>
      <c r="V23" s="11"/>
      <c r="W23" s="12"/>
      <c r="X23" s="12"/>
      <c r="Y23" s="12"/>
      <c r="Z23" s="12"/>
      <c r="AA23" s="12"/>
      <c r="AB23" s="11"/>
      <c r="AC23" s="4"/>
      <c r="AE23" s="4"/>
      <c r="AF23" s="4"/>
      <c r="AG23" s="4"/>
      <c r="AI23" s="297" t="s">
        <v>41</v>
      </c>
      <c r="AJ23" s="683">
        <v>90</v>
      </c>
      <c r="AK23" s="684">
        <v>84</v>
      </c>
      <c r="AL23" s="684">
        <v>84</v>
      </c>
      <c r="AM23" s="684">
        <v>78</v>
      </c>
      <c r="AN23" s="685">
        <v>85</v>
      </c>
      <c r="AO23" s="686">
        <v>79</v>
      </c>
      <c r="AP23" s="665">
        <f t="shared" si="0"/>
        <v>241</v>
      </c>
      <c r="AQ23" s="665">
        <f t="shared" si="1"/>
        <v>25</v>
      </c>
    </row>
    <row r="24" spans="2:43" s="35" customFormat="1" ht="15.75" thickBot="1" x14ac:dyDescent="0.3">
      <c r="E24" s="11"/>
      <c r="F24" s="11"/>
      <c r="G24" s="11"/>
      <c r="I24" s="316"/>
      <c r="J24" s="133" t="s">
        <v>143</v>
      </c>
      <c r="K24" s="133"/>
      <c r="L24" s="61"/>
      <c r="M24" s="61"/>
      <c r="N24" s="61"/>
      <c r="O24" s="61"/>
      <c r="P24" s="61"/>
      <c r="Q24" s="61"/>
      <c r="R24" s="61"/>
      <c r="S24" s="61"/>
      <c r="T24" s="61"/>
      <c r="U24" s="61"/>
      <c r="V24" s="61"/>
      <c r="W24" s="61"/>
      <c r="X24" s="61"/>
      <c r="Y24" s="61"/>
      <c r="Z24" s="61"/>
      <c r="AA24" s="61"/>
      <c r="AB24" s="62"/>
      <c r="AC24" s="61"/>
      <c r="AD24" s="60"/>
      <c r="AE24" s="63"/>
      <c r="AF24" s="63"/>
      <c r="AI24" s="302" t="s">
        <v>11</v>
      </c>
      <c r="AJ24" s="683">
        <v>93</v>
      </c>
      <c r="AK24" s="684">
        <v>79</v>
      </c>
      <c r="AL24" s="684">
        <v>99</v>
      </c>
      <c r="AM24" s="684">
        <v>86</v>
      </c>
      <c r="AN24" s="685">
        <v>94</v>
      </c>
      <c r="AO24" s="686">
        <v>81</v>
      </c>
      <c r="AP24" s="665">
        <f t="shared" si="0"/>
        <v>246</v>
      </c>
      <c r="AQ24" s="665">
        <f t="shared" si="1"/>
        <v>30</v>
      </c>
    </row>
    <row r="25" spans="2:43" s="35" customFormat="1" ht="15.75" thickBot="1" x14ac:dyDescent="0.3">
      <c r="E25" s="11"/>
      <c r="F25" s="11"/>
      <c r="G25" s="11"/>
      <c r="I25" s="316"/>
      <c r="J25" s="764" t="s">
        <v>136</v>
      </c>
      <c r="K25" s="757"/>
      <c r="L25" s="757"/>
      <c r="M25" s="757"/>
      <c r="N25" s="757"/>
      <c r="O25" s="757"/>
      <c r="P25" s="757"/>
      <c r="Q25" s="757"/>
      <c r="R25" s="757"/>
      <c r="S25" s="757"/>
      <c r="T25" s="757"/>
      <c r="U25" s="757"/>
      <c r="V25" s="758"/>
      <c r="W25" s="54" t="s">
        <v>82</v>
      </c>
      <c r="X25" s="54" t="s">
        <v>83</v>
      </c>
      <c r="Y25" s="796" t="s">
        <v>84</v>
      </c>
      <c r="Z25" s="797"/>
      <c r="AA25" s="798" t="s">
        <v>140</v>
      </c>
      <c r="AB25" s="799"/>
      <c r="AC25" s="799"/>
      <c r="AD25" s="799"/>
      <c r="AE25" s="799"/>
      <c r="AF25" s="800"/>
      <c r="AI25" s="302" t="s">
        <v>230</v>
      </c>
      <c r="AJ25" s="683">
        <v>94</v>
      </c>
      <c r="AK25" s="684">
        <v>81</v>
      </c>
      <c r="AL25" s="684">
        <v>92</v>
      </c>
      <c r="AM25" s="684">
        <v>80</v>
      </c>
      <c r="AN25" s="685">
        <v>99</v>
      </c>
      <c r="AO25" s="686">
        <v>86</v>
      </c>
      <c r="AP25" s="665">
        <f t="shared" si="0"/>
        <v>247</v>
      </c>
      <c r="AQ25" s="665">
        <f t="shared" si="1"/>
        <v>31</v>
      </c>
    </row>
    <row r="26" spans="2:43" s="35" customFormat="1" ht="15" customHeight="1" thickBot="1" x14ac:dyDescent="0.25">
      <c r="E26" s="11"/>
      <c r="F26" s="11"/>
      <c r="G26" s="11"/>
      <c r="I26" s="316"/>
      <c r="J26" s="765" t="s">
        <v>1</v>
      </c>
      <c r="K26" s="766"/>
      <c r="L26" s="766"/>
      <c r="M26" s="767"/>
      <c r="N26" s="58">
        <v>3</v>
      </c>
      <c r="O26" s="43">
        <v>7</v>
      </c>
      <c r="P26" s="43">
        <v>1</v>
      </c>
      <c r="Q26" s="43">
        <v>9</v>
      </c>
      <c r="R26" s="43">
        <v>5</v>
      </c>
      <c r="S26" s="43">
        <v>11</v>
      </c>
      <c r="T26" s="43">
        <v>13</v>
      </c>
      <c r="U26" s="43">
        <v>17</v>
      </c>
      <c r="V26" s="43">
        <v>15</v>
      </c>
      <c r="W26" s="43">
        <v>71.5</v>
      </c>
      <c r="X26" s="43">
        <v>128</v>
      </c>
      <c r="Y26" s="804">
        <v>6507</v>
      </c>
      <c r="Z26" s="805"/>
      <c r="AA26" s="801"/>
      <c r="AB26" s="802"/>
      <c r="AC26" s="802"/>
      <c r="AD26" s="802"/>
      <c r="AE26" s="802"/>
      <c r="AF26" s="803"/>
      <c r="AI26" s="305" t="s">
        <v>12</v>
      </c>
      <c r="AJ26" s="683">
        <v>108</v>
      </c>
      <c r="AK26" s="684">
        <v>78</v>
      </c>
      <c r="AL26" s="684">
        <v>112</v>
      </c>
      <c r="AM26" s="684">
        <v>84</v>
      </c>
      <c r="AN26" s="687">
        <v>120</v>
      </c>
      <c r="AO26" s="688">
        <v>91</v>
      </c>
      <c r="AP26" s="665">
        <f t="shared" si="0"/>
        <v>253</v>
      </c>
      <c r="AQ26" s="665">
        <f t="shared" si="1"/>
        <v>37</v>
      </c>
    </row>
    <row r="27" spans="2:43" s="35" customFormat="1" ht="15.75" customHeight="1" thickBot="1" x14ac:dyDescent="0.25">
      <c r="D27" s="10"/>
      <c r="E27" s="11"/>
      <c r="F27" s="11"/>
      <c r="G27" s="11"/>
      <c r="I27" s="316"/>
      <c r="J27" s="768" t="s">
        <v>6</v>
      </c>
      <c r="K27" s="769"/>
      <c r="L27" s="769"/>
      <c r="M27" s="770"/>
      <c r="N27" s="146">
        <v>4</v>
      </c>
      <c r="O27" s="5">
        <v>4</v>
      </c>
      <c r="P27" s="5">
        <v>4</v>
      </c>
      <c r="Q27" s="5">
        <v>4</v>
      </c>
      <c r="R27" s="5">
        <v>3</v>
      </c>
      <c r="S27" s="5">
        <v>5</v>
      </c>
      <c r="T27" s="5">
        <v>4</v>
      </c>
      <c r="U27" s="5">
        <v>3</v>
      </c>
      <c r="V27" s="5">
        <v>5</v>
      </c>
      <c r="W27" s="806">
        <f>SUM(N27:V27)</f>
        <v>36</v>
      </c>
      <c r="X27" s="807"/>
      <c r="Y27" s="808">
        <f>W27+X27</f>
        <v>36</v>
      </c>
      <c r="Z27" s="809"/>
      <c r="AA27" s="801"/>
      <c r="AB27" s="802"/>
      <c r="AC27" s="802"/>
      <c r="AD27" s="802"/>
      <c r="AE27" s="802"/>
      <c r="AF27" s="803"/>
      <c r="AI27" s="666" t="s">
        <v>39</v>
      </c>
      <c r="AJ27" s="683">
        <v>96</v>
      </c>
      <c r="AK27" s="684">
        <v>83</v>
      </c>
      <c r="AL27" s="684">
        <v>95</v>
      </c>
      <c r="AM27" s="684">
        <v>83</v>
      </c>
      <c r="AN27" s="685">
        <v>99</v>
      </c>
      <c r="AO27" s="686">
        <v>87</v>
      </c>
      <c r="AP27" s="665">
        <f t="shared" si="0"/>
        <v>253</v>
      </c>
      <c r="AQ27" s="665">
        <f t="shared" si="1"/>
        <v>37</v>
      </c>
    </row>
    <row r="28" spans="2:43" s="35" customFormat="1" ht="15.75" customHeight="1" thickBot="1" x14ac:dyDescent="0.25">
      <c r="D28" s="10"/>
      <c r="E28" s="11"/>
      <c r="F28" s="11"/>
      <c r="G28" s="11"/>
      <c r="I28" s="316"/>
      <c r="J28" s="771" t="s">
        <v>7</v>
      </c>
      <c r="K28" s="772"/>
      <c r="L28" s="772"/>
      <c r="M28" s="773"/>
      <c r="N28" s="147">
        <v>1</v>
      </c>
      <c r="O28" s="71">
        <v>2</v>
      </c>
      <c r="P28" s="71">
        <v>3</v>
      </c>
      <c r="Q28" s="71">
        <v>4</v>
      </c>
      <c r="R28" s="71">
        <v>5</v>
      </c>
      <c r="S28" s="71">
        <v>6</v>
      </c>
      <c r="T28" s="71">
        <v>7</v>
      </c>
      <c r="U28" s="71">
        <v>8</v>
      </c>
      <c r="V28" s="71">
        <v>9</v>
      </c>
      <c r="W28" s="789" t="s">
        <v>3</v>
      </c>
      <c r="X28" s="790"/>
      <c r="Y28" s="71" t="s">
        <v>31</v>
      </c>
      <c r="Z28" s="72" t="s">
        <v>5</v>
      </c>
      <c r="AA28" s="101" t="s">
        <v>38</v>
      </c>
      <c r="AB28" s="41" t="s">
        <v>4</v>
      </c>
      <c r="AC28" s="41" t="s">
        <v>137</v>
      </c>
      <c r="AD28" s="41" t="s">
        <v>36</v>
      </c>
      <c r="AE28" s="823" t="s">
        <v>35</v>
      </c>
      <c r="AF28" s="824"/>
      <c r="AI28" s="302" t="s">
        <v>115</v>
      </c>
      <c r="AJ28" s="683">
        <v>105</v>
      </c>
      <c r="AK28" s="684">
        <v>91</v>
      </c>
      <c r="AL28" s="684">
        <v>95</v>
      </c>
      <c r="AM28" s="684">
        <v>81</v>
      </c>
      <c r="AN28" s="685">
        <v>96</v>
      </c>
      <c r="AO28" s="686">
        <v>82</v>
      </c>
      <c r="AP28" s="665">
        <f t="shared" si="0"/>
        <v>254</v>
      </c>
      <c r="AQ28" s="665">
        <f t="shared" si="1"/>
        <v>38</v>
      </c>
    </row>
    <row r="29" spans="2:43" s="35" customFormat="1" ht="15" customHeight="1" thickBot="1" x14ac:dyDescent="0.25">
      <c r="D29" s="10"/>
      <c r="E29" s="11"/>
      <c r="F29" s="11"/>
      <c r="G29" s="11"/>
      <c r="I29" s="876">
        <v>1</v>
      </c>
      <c r="J29" s="188" t="s">
        <v>93</v>
      </c>
      <c r="K29" s="739" t="s">
        <v>41</v>
      </c>
      <c r="L29" s="739"/>
      <c r="M29" s="740"/>
      <c r="N29" s="154"/>
      <c r="O29" s="155"/>
      <c r="P29" s="155"/>
      <c r="Q29" s="155"/>
      <c r="R29" s="155"/>
      <c r="S29" s="155"/>
      <c r="T29" s="155"/>
      <c r="U29" s="155"/>
      <c r="V29" s="156"/>
      <c r="W29" s="814"/>
      <c r="X29" s="815"/>
      <c r="Y29" s="50"/>
      <c r="Z29" s="52"/>
      <c r="AA29" s="77">
        <v>4.7</v>
      </c>
      <c r="AB29" s="78">
        <v>5</v>
      </c>
      <c r="AC29" s="79">
        <v>0</v>
      </c>
      <c r="AD29" s="860">
        <v>3.5</v>
      </c>
      <c r="AE29" s="794">
        <v>0</v>
      </c>
      <c r="AF29" s="795"/>
      <c r="AI29" s="303" t="s">
        <v>40</v>
      </c>
      <c r="AJ29" s="683">
        <v>103</v>
      </c>
      <c r="AK29" s="684">
        <v>78</v>
      </c>
      <c r="AL29" s="684">
        <v>116</v>
      </c>
      <c r="AM29" s="684">
        <v>93</v>
      </c>
      <c r="AN29" s="685">
        <v>106</v>
      </c>
      <c r="AO29" s="686">
        <v>83</v>
      </c>
      <c r="AP29" s="665">
        <f t="shared" si="0"/>
        <v>254</v>
      </c>
      <c r="AQ29" s="665">
        <f t="shared" si="1"/>
        <v>38</v>
      </c>
    </row>
    <row r="30" spans="2:43" s="35" customFormat="1" ht="15" customHeight="1" thickBot="1" x14ac:dyDescent="0.25">
      <c r="D30" s="10"/>
      <c r="E30" s="11"/>
      <c r="F30" s="11"/>
      <c r="G30" s="11"/>
      <c r="I30" s="877"/>
      <c r="J30" s="189" t="s">
        <v>95</v>
      </c>
      <c r="K30" s="741" t="s">
        <v>39</v>
      </c>
      <c r="L30" s="741"/>
      <c r="M30" s="742"/>
      <c r="N30" s="524"/>
      <c r="O30" s="158"/>
      <c r="P30" s="187"/>
      <c r="Q30" s="158"/>
      <c r="R30" s="187"/>
      <c r="S30" s="158"/>
      <c r="T30" s="158"/>
      <c r="U30" s="158"/>
      <c r="V30" s="159"/>
      <c r="W30" s="816"/>
      <c r="X30" s="817"/>
      <c r="Y30" s="109"/>
      <c r="Z30" s="110"/>
      <c r="AA30" s="111">
        <v>10.1</v>
      </c>
      <c r="AB30" s="112">
        <v>11</v>
      </c>
      <c r="AC30" s="113">
        <v>3</v>
      </c>
      <c r="AD30" s="785"/>
      <c r="AE30" s="786"/>
      <c r="AF30" s="787"/>
      <c r="AI30" s="343" t="s">
        <v>34</v>
      </c>
      <c r="AJ30" s="683">
        <v>98</v>
      </c>
      <c r="AK30" s="684">
        <v>89</v>
      </c>
      <c r="AL30" s="684">
        <v>92</v>
      </c>
      <c r="AM30" s="684">
        <v>84</v>
      </c>
      <c r="AN30" s="685">
        <v>99</v>
      </c>
      <c r="AO30" s="686">
        <v>91</v>
      </c>
      <c r="AP30" s="665">
        <f t="shared" si="0"/>
        <v>264</v>
      </c>
      <c r="AQ30" s="665">
        <f t="shared" si="1"/>
        <v>48</v>
      </c>
    </row>
    <row r="31" spans="2:43" s="35" customFormat="1" ht="15" customHeight="1" thickBot="1" x14ac:dyDescent="0.25">
      <c r="D31" s="10"/>
      <c r="E31" s="11"/>
      <c r="F31" s="11"/>
      <c r="G31" s="11"/>
      <c r="I31" s="877"/>
      <c r="J31" s="190" t="s">
        <v>103</v>
      </c>
      <c r="K31" s="743" t="s">
        <v>230</v>
      </c>
      <c r="L31" s="743"/>
      <c r="M31" s="744"/>
      <c r="N31" s="177"/>
      <c r="O31" s="177">
        <v>0.5</v>
      </c>
      <c r="P31" s="177"/>
      <c r="Q31" s="161"/>
      <c r="R31" s="177"/>
      <c r="S31" s="161"/>
      <c r="T31" s="161"/>
      <c r="U31" s="161"/>
      <c r="V31" s="162"/>
      <c r="W31" s="818"/>
      <c r="X31" s="819"/>
      <c r="Y31" s="104"/>
      <c r="Z31" s="105"/>
      <c r="AA31" s="106">
        <v>10.5</v>
      </c>
      <c r="AB31" s="107">
        <v>12</v>
      </c>
      <c r="AC31" s="108">
        <v>3.5</v>
      </c>
      <c r="AD31" s="784">
        <v>6.5</v>
      </c>
      <c r="AE31" s="780">
        <v>1</v>
      </c>
      <c r="AF31" s="781"/>
      <c r="AI31" s="330" t="s">
        <v>88</v>
      </c>
      <c r="AJ31" s="683">
        <v>101</v>
      </c>
      <c r="AK31" s="684">
        <v>90</v>
      </c>
      <c r="AL31" s="684">
        <v>99</v>
      </c>
      <c r="AM31" s="684">
        <v>89</v>
      </c>
      <c r="AN31" s="685">
        <v>106</v>
      </c>
      <c r="AO31" s="686">
        <v>96</v>
      </c>
      <c r="AP31" s="665">
        <f t="shared" si="0"/>
        <v>275</v>
      </c>
      <c r="AQ31" s="665">
        <f t="shared" si="1"/>
        <v>59</v>
      </c>
    </row>
    <row r="32" spans="2:43" s="35" customFormat="1" ht="15.75" customHeight="1" thickBot="1" x14ac:dyDescent="0.25">
      <c r="D32" s="10"/>
      <c r="E32" s="11"/>
      <c r="F32" s="11"/>
      <c r="G32" s="11"/>
      <c r="I32" s="878"/>
      <c r="J32" s="191" t="s">
        <v>105</v>
      </c>
      <c r="K32" s="745" t="s">
        <v>115</v>
      </c>
      <c r="L32" s="745"/>
      <c r="M32" s="746"/>
      <c r="N32" s="247"/>
      <c r="O32" s="181"/>
      <c r="P32" s="181"/>
      <c r="Q32" s="164"/>
      <c r="R32" s="181"/>
      <c r="S32" s="164"/>
      <c r="T32" s="164"/>
      <c r="U32" s="164"/>
      <c r="V32" s="165"/>
      <c r="W32" s="812"/>
      <c r="X32" s="813"/>
      <c r="Y32" s="51"/>
      <c r="Z32" s="53"/>
      <c r="AA32" s="86">
        <v>11.5</v>
      </c>
      <c r="AB32" s="87">
        <v>13</v>
      </c>
      <c r="AC32" s="96">
        <v>4</v>
      </c>
      <c r="AD32" s="778"/>
      <c r="AE32" s="780"/>
      <c r="AF32" s="781"/>
    </row>
    <row r="33" spans="4:32" s="35" customFormat="1" ht="15" customHeight="1" x14ac:dyDescent="0.2">
      <c r="D33" s="10"/>
      <c r="E33" s="11"/>
      <c r="F33" s="11"/>
      <c r="G33" s="11"/>
      <c r="H33" s="34"/>
      <c r="I33" s="876">
        <v>2</v>
      </c>
      <c r="J33" s="192" t="s">
        <v>97</v>
      </c>
      <c r="K33" s="747" t="s">
        <v>88</v>
      </c>
      <c r="L33" s="747"/>
      <c r="M33" s="748"/>
      <c r="N33" s="166"/>
      <c r="O33" s="167"/>
      <c r="P33" s="525"/>
      <c r="Q33" s="167"/>
      <c r="R33" s="167"/>
      <c r="S33" s="167"/>
      <c r="T33" s="167"/>
      <c r="U33" s="167"/>
      <c r="V33" s="168"/>
      <c r="W33" s="814"/>
      <c r="X33" s="815"/>
      <c r="Y33" s="50"/>
      <c r="Z33" s="52"/>
      <c r="AA33" s="80">
        <v>8.5</v>
      </c>
      <c r="AB33" s="81">
        <v>10</v>
      </c>
      <c r="AC33" s="97">
        <v>1</v>
      </c>
      <c r="AD33" s="785">
        <v>3</v>
      </c>
      <c r="AE33" s="786">
        <v>0</v>
      </c>
      <c r="AF33" s="787"/>
    </row>
    <row r="34" spans="4:32" s="35" customFormat="1" ht="12.75" x14ac:dyDescent="0.2">
      <c r="D34" s="10"/>
      <c r="E34" s="11"/>
      <c r="F34" s="11"/>
      <c r="G34" s="11"/>
      <c r="H34" s="34"/>
      <c r="I34" s="877"/>
      <c r="J34" s="193" t="s">
        <v>99</v>
      </c>
      <c r="K34" s="749" t="s">
        <v>87</v>
      </c>
      <c r="L34" s="749"/>
      <c r="M34" s="750"/>
      <c r="N34" s="503">
        <v>0.5</v>
      </c>
      <c r="O34" s="170"/>
      <c r="P34" s="526"/>
      <c r="Q34" s="170"/>
      <c r="R34" s="170"/>
      <c r="S34" s="170"/>
      <c r="T34" s="170"/>
      <c r="U34" s="170"/>
      <c r="V34" s="171"/>
      <c r="W34" s="816"/>
      <c r="X34" s="817"/>
      <c r="Y34" s="109"/>
      <c r="Z34" s="110"/>
      <c r="AA34" s="88">
        <v>9.5</v>
      </c>
      <c r="AB34" s="89">
        <v>11</v>
      </c>
      <c r="AC34" s="98">
        <v>1.5</v>
      </c>
      <c r="AD34" s="785"/>
      <c r="AE34" s="786"/>
      <c r="AF34" s="787"/>
    </row>
    <row r="35" spans="4:32" s="35" customFormat="1" ht="12.75" x14ac:dyDescent="0.2">
      <c r="D35" s="10"/>
      <c r="E35" s="11"/>
      <c r="F35" s="11"/>
      <c r="G35" s="11"/>
      <c r="H35" s="34"/>
      <c r="I35" s="877"/>
      <c r="J35" s="194" t="s">
        <v>101</v>
      </c>
      <c r="K35" s="751" t="s">
        <v>34</v>
      </c>
      <c r="L35" s="751"/>
      <c r="M35" s="752"/>
      <c r="N35" s="172"/>
      <c r="O35" s="173"/>
      <c r="P35" s="173"/>
      <c r="Q35" s="173"/>
      <c r="R35" s="173"/>
      <c r="S35" s="173"/>
      <c r="T35" s="173"/>
      <c r="U35" s="173"/>
      <c r="V35" s="174"/>
      <c r="W35" s="818"/>
      <c r="X35" s="819"/>
      <c r="Y35" s="104"/>
      <c r="Z35" s="105"/>
      <c r="AA35" s="82">
        <v>7.1</v>
      </c>
      <c r="AB35" s="83">
        <v>8</v>
      </c>
      <c r="AC35" s="99">
        <v>0</v>
      </c>
      <c r="AD35" s="778">
        <v>7</v>
      </c>
      <c r="AE35" s="780">
        <v>1</v>
      </c>
      <c r="AF35" s="781"/>
    </row>
    <row r="36" spans="4:32" s="35" customFormat="1" ht="13.5" thickBot="1" x14ac:dyDescent="0.25">
      <c r="D36" s="10"/>
      <c r="E36" s="11"/>
      <c r="F36" s="11"/>
      <c r="G36" s="11"/>
      <c r="H36" s="34"/>
      <c r="I36" s="878"/>
      <c r="J36" s="195" t="s">
        <v>108</v>
      </c>
      <c r="K36" s="734" t="s">
        <v>128</v>
      </c>
      <c r="L36" s="734"/>
      <c r="M36" s="735"/>
      <c r="N36" s="527"/>
      <c r="O36" s="185">
        <v>0.5</v>
      </c>
      <c r="P36" s="248"/>
      <c r="Q36" s="164"/>
      <c r="R36" s="248"/>
      <c r="S36" s="164"/>
      <c r="T36" s="164"/>
      <c r="U36" s="164"/>
      <c r="V36" s="165"/>
      <c r="W36" s="812"/>
      <c r="X36" s="813"/>
      <c r="Y36" s="51"/>
      <c r="Z36" s="53"/>
      <c r="AA36" s="90">
        <v>13.5</v>
      </c>
      <c r="AB36" s="91">
        <v>15</v>
      </c>
      <c r="AC36" s="100">
        <v>3.5</v>
      </c>
      <c r="AD36" s="778"/>
      <c r="AE36" s="780"/>
      <c r="AF36" s="781"/>
    </row>
    <row r="37" spans="4:32" s="35" customFormat="1" ht="12.75" x14ac:dyDescent="0.2">
      <c r="D37" s="10"/>
      <c r="E37" s="11"/>
      <c r="F37" s="11"/>
      <c r="G37" s="11"/>
      <c r="H37" s="34"/>
      <c r="I37" s="876">
        <v>3</v>
      </c>
      <c r="J37" s="188" t="s">
        <v>96</v>
      </c>
      <c r="K37" s="739" t="s">
        <v>40</v>
      </c>
      <c r="L37" s="739"/>
      <c r="M37" s="740"/>
      <c r="N37" s="182"/>
      <c r="O37" s="183"/>
      <c r="P37" s="183"/>
      <c r="Q37" s="183"/>
      <c r="R37" s="183"/>
      <c r="S37" s="183"/>
      <c r="T37" s="183"/>
      <c r="U37" s="155"/>
      <c r="V37" s="156"/>
      <c r="W37" s="814"/>
      <c r="X37" s="815"/>
      <c r="Y37" s="73"/>
      <c r="Z37" s="74"/>
      <c r="AA37" s="77">
        <v>19.5</v>
      </c>
      <c r="AB37" s="78">
        <v>22</v>
      </c>
      <c r="AC37" s="93">
        <v>7</v>
      </c>
      <c r="AD37" s="785">
        <v>6</v>
      </c>
      <c r="AE37" s="786">
        <v>1</v>
      </c>
      <c r="AF37" s="787"/>
    </row>
    <row r="38" spans="4:32" s="35" customFormat="1" ht="12.75" x14ac:dyDescent="0.2">
      <c r="D38" s="10"/>
      <c r="E38" s="11"/>
      <c r="F38" s="11"/>
      <c r="G38" s="11"/>
      <c r="H38" s="34"/>
      <c r="I38" s="877"/>
      <c r="J38" s="189" t="s">
        <v>94</v>
      </c>
      <c r="K38" s="741" t="s">
        <v>37</v>
      </c>
      <c r="L38" s="741"/>
      <c r="M38" s="742"/>
      <c r="N38" s="157"/>
      <c r="O38" s="158"/>
      <c r="P38" s="158"/>
      <c r="Q38" s="158"/>
      <c r="R38" s="158"/>
      <c r="S38" s="158"/>
      <c r="T38" s="158"/>
      <c r="U38" s="158"/>
      <c r="V38" s="159"/>
      <c r="W38" s="816"/>
      <c r="X38" s="817"/>
      <c r="Y38" s="109"/>
      <c r="Z38" s="110"/>
      <c r="AA38" s="84">
        <v>7.2</v>
      </c>
      <c r="AB38" s="85">
        <v>8</v>
      </c>
      <c r="AC38" s="94">
        <v>0</v>
      </c>
      <c r="AD38" s="785"/>
      <c r="AE38" s="786"/>
      <c r="AF38" s="787"/>
    </row>
    <row r="39" spans="4:32" s="35" customFormat="1" ht="12.75" x14ac:dyDescent="0.2">
      <c r="D39" s="10"/>
      <c r="E39" s="11"/>
      <c r="F39" s="11"/>
      <c r="G39" s="11"/>
      <c r="H39" s="34"/>
      <c r="I39" s="877"/>
      <c r="J39" s="190" t="s">
        <v>106</v>
      </c>
      <c r="K39" s="743" t="s">
        <v>12</v>
      </c>
      <c r="L39" s="743"/>
      <c r="M39" s="744"/>
      <c r="N39" s="175"/>
      <c r="O39" s="176"/>
      <c r="P39" s="177">
        <v>1.5</v>
      </c>
      <c r="Q39" s="178"/>
      <c r="R39" s="179"/>
      <c r="S39" s="178"/>
      <c r="T39" s="179"/>
      <c r="U39" s="178"/>
      <c r="V39" s="180"/>
      <c r="W39" s="818"/>
      <c r="X39" s="819"/>
      <c r="Y39" s="117"/>
      <c r="Z39" s="118"/>
      <c r="AA39" s="75">
        <v>24</v>
      </c>
      <c r="AB39" s="76">
        <v>27</v>
      </c>
      <c r="AC39" s="95">
        <v>9.5</v>
      </c>
      <c r="AD39" s="778">
        <v>4</v>
      </c>
      <c r="AE39" s="780">
        <v>0</v>
      </c>
      <c r="AF39" s="781"/>
    </row>
    <row r="40" spans="4:32" s="35" customFormat="1" ht="13.5" thickBot="1" x14ac:dyDescent="0.25">
      <c r="D40" s="10"/>
      <c r="E40" s="11"/>
      <c r="F40" s="11"/>
      <c r="G40" s="11"/>
      <c r="H40" s="34"/>
      <c r="I40" s="878"/>
      <c r="J40" s="191" t="s">
        <v>104</v>
      </c>
      <c r="K40" s="745" t="s">
        <v>11</v>
      </c>
      <c r="L40" s="745"/>
      <c r="M40" s="746"/>
      <c r="N40" s="247"/>
      <c r="O40" s="164"/>
      <c r="P40" s="181"/>
      <c r="Q40" s="164"/>
      <c r="R40" s="164"/>
      <c r="S40" s="164"/>
      <c r="T40" s="164"/>
      <c r="U40" s="164"/>
      <c r="V40" s="165"/>
      <c r="W40" s="812"/>
      <c r="X40" s="813"/>
      <c r="Y40" s="51"/>
      <c r="Z40" s="53"/>
      <c r="AA40" s="86">
        <v>10.9</v>
      </c>
      <c r="AB40" s="87">
        <v>12</v>
      </c>
      <c r="AC40" s="96">
        <v>2</v>
      </c>
      <c r="AD40" s="778"/>
      <c r="AE40" s="780"/>
      <c r="AF40" s="781"/>
    </row>
    <row r="41" spans="4:32" s="35" customFormat="1" ht="12.75" x14ac:dyDescent="0.2">
      <c r="D41" s="10"/>
      <c r="E41" s="11"/>
      <c r="F41" s="11"/>
      <c r="G41" s="11"/>
      <c r="H41" s="34"/>
      <c r="I41" s="876">
        <v>4</v>
      </c>
      <c r="J41" s="192" t="s">
        <v>100</v>
      </c>
      <c r="K41" s="747" t="s">
        <v>43</v>
      </c>
      <c r="L41" s="747"/>
      <c r="M41" s="748"/>
      <c r="N41" s="250"/>
      <c r="O41" s="249"/>
      <c r="P41" s="249"/>
      <c r="Q41" s="249"/>
      <c r="R41" s="249"/>
      <c r="S41" s="155"/>
      <c r="T41" s="155"/>
      <c r="U41" s="155"/>
      <c r="V41" s="156"/>
      <c r="W41" s="814"/>
      <c r="X41" s="815"/>
      <c r="Y41" s="73"/>
      <c r="Z41" s="74"/>
      <c r="AA41" s="80">
        <v>17.3</v>
      </c>
      <c r="AB41" s="81">
        <v>20</v>
      </c>
      <c r="AC41" s="97">
        <v>5</v>
      </c>
      <c r="AD41" s="785">
        <v>3</v>
      </c>
      <c r="AE41" s="786">
        <v>0</v>
      </c>
      <c r="AF41" s="787"/>
    </row>
    <row r="42" spans="4:32" s="35" customFormat="1" ht="12.75" x14ac:dyDescent="0.2">
      <c r="D42" s="10"/>
      <c r="E42" s="11"/>
      <c r="F42" s="11"/>
      <c r="G42" s="11"/>
      <c r="H42" s="34"/>
      <c r="I42" s="877"/>
      <c r="J42" s="193" t="s">
        <v>98</v>
      </c>
      <c r="K42" s="749" t="s">
        <v>42</v>
      </c>
      <c r="L42" s="749"/>
      <c r="M42" s="750"/>
      <c r="N42" s="169"/>
      <c r="O42" s="170"/>
      <c r="P42" s="170"/>
      <c r="Q42" s="170"/>
      <c r="R42" s="170"/>
      <c r="S42" s="170"/>
      <c r="T42" s="170"/>
      <c r="U42" s="170"/>
      <c r="V42" s="171"/>
      <c r="W42" s="816"/>
      <c r="X42" s="817"/>
      <c r="Y42" s="109"/>
      <c r="Z42" s="110"/>
      <c r="AA42" s="88">
        <v>8.6</v>
      </c>
      <c r="AB42" s="89">
        <v>10</v>
      </c>
      <c r="AC42" s="98">
        <v>0</v>
      </c>
      <c r="AD42" s="785"/>
      <c r="AE42" s="786"/>
      <c r="AF42" s="787"/>
    </row>
    <row r="43" spans="4:32" s="35" customFormat="1" ht="12.75" x14ac:dyDescent="0.2">
      <c r="D43" s="10"/>
      <c r="E43" s="11"/>
      <c r="F43" s="11"/>
      <c r="G43" s="11"/>
      <c r="H43" s="34"/>
      <c r="I43" s="877"/>
      <c r="J43" s="194" t="s">
        <v>102</v>
      </c>
      <c r="K43" s="751" t="s">
        <v>46</v>
      </c>
      <c r="L43" s="751"/>
      <c r="M43" s="752"/>
      <c r="N43" s="504"/>
      <c r="O43" s="184"/>
      <c r="P43" s="184"/>
      <c r="Q43" s="173"/>
      <c r="R43" s="184"/>
      <c r="S43" s="173"/>
      <c r="T43" s="173"/>
      <c r="U43" s="173"/>
      <c r="V43" s="174"/>
      <c r="W43" s="818"/>
      <c r="X43" s="819"/>
      <c r="Y43" s="121"/>
      <c r="Z43" s="122"/>
      <c r="AA43" s="82">
        <v>15.5</v>
      </c>
      <c r="AB43" s="83">
        <v>18</v>
      </c>
      <c r="AC43" s="99">
        <v>4</v>
      </c>
      <c r="AD43" s="778">
        <v>7</v>
      </c>
      <c r="AE43" s="780">
        <v>1</v>
      </c>
      <c r="AF43" s="781"/>
    </row>
    <row r="44" spans="4:32" s="35" customFormat="1" ht="13.5" thickBot="1" x14ac:dyDescent="0.25">
      <c r="D44" s="10"/>
      <c r="E44" s="11"/>
      <c r="F44" s="11"/>
      <c r="G44" s="11"/>
      <c r="H44" s="34"/>
      <c r="I44" s="878"/>
      <c r="J44" s="195" t="s">
        <v>107</v>
      </c>
      <c r="K44" s="734" t="s">
        <v>33</v>
      </c>
      <c r="L44" s="734"/>
      <c r="M44" s="735"/>
      <c r="N44" s="163"/>
      <c r="O44" s="164"/>
      <c r="P44" s="528">
        <v>0.5</v>
      </c>
      <c r="Q44" s="164"/>
      <c r="R44" s="164"/>
      <c r="S44" s="164"/>
      <c r="T44" s="164"/>
      <c r="U44" s="164"/>
      <c r="V44" s="165"/>
      <c r="W44" s="812"/>
      <c r="X44" s="813"/>
      <c r="Y44" s="51"/>
      <c r="Z44" s="53"/>
      <c r="AA44" s="90">
        <v>9.4</v>
      </c>
      <c r="AB44" s="91">
        <v>11</v>
      </c>
      <c r="AC44" s="100">
        <v>0.5</v>
      </c>
      <c r="AD44" s="779"/>
      <c r="AE44" s="782"/>
      <c r="AF44" s="783"/>
    </row>
    <row r="45" spans="4:32" s="35" customFormat="1" ht="12.75" x14ac:dyDescent="0.2">
      <c r="D45" s="10"/>
      <c r="E45" s="11"/>
      <c r="F45" s="11"/>
      <c r="G45" s="11"/>
      <c r="H45" s="34"/>
      <c r="I45" s="11"/>
      <c r="J45" s="11"/>
      <c r="K45" s="34"/>
      <c r="L45" s="34"/>
      <c r="M45" s="34"/>
      <c r="N45" s="34"/>
      <c r="O45" s="34"/>
      <c r="P45" s="34"/>
      <c r="Q45" s="34"/>
      <c r="R45" s="34"/>
      <c r="S45" s="34"/>
      <c r="T45" s="34"/>
      <c r="U45" s="34"/>
      <c r="V45" s="34"/>
      <c r="W45" s="34"/>
      <c r="X45" s="34"/>
      <c r="Y45" s="34"/>
      <c r="Z45" s="34"/>
      <c r="AA45" s="34"/>
      <c r="AB45" s="34"/>
      <c r="AC45" s="34"/>
      <c r="AD45" s="34"/>
      <c r="AE45" s="34"/>
      <c r="AF45" s="34"/>
    </row>
    <row r="46" spans="4:32" s="35" customFormat="1" ht="15.75" thickBot="1" x14ac:dyDescent="0.3">
      <c r="D46" s="10"/>
      <c r="E46" s="11"/>
      <c r="F46" s="11"/>
      <c r="G46" s="11"/>
      <c r="H46" s="34"/>
      <c r="I46" s="316"/>
      <c r="J46" s="133" t="s">
        <v>144</v>
      </c>
      <c r="K46" s="133"/>
      <c r="L46" s="61"/>
      <c r="M46" s="61"/>
      <c r="N46" s="61"/>
      <c r="O46" s="61"/>
      <c r="P46" s="61"/>
      <c r="Q46" s="61"/>
      <c r="R46" s="61"/>
      <c r="S46" s="61"/>
      <c r="T46" s="61"/>
      <c r="U46" s="61"/>
      <c r="V46" s="61"/>
      <c r="W46" s="61"/>
      <c r="X46" s="61"/>
      <c r="Y46" s="61"/>
      <c r="Z46" s="61"/>
      <c r="AA46" s="61"/>
      <c r="AB46" s="62"/>
      <c r="AC46" s="61"/>
      <c r="AD46" s="60"/>
      <c r="AE46" s="63"/>
      <c r="AF46" s="63"/>
    </row>
    <row r="47" spans="4:32" s="35" customFormat="1" ht="15.75" thickBot="1" x14ac:dyDescent="0.3">
      <c r="D47" s="10"/>
      <c r="E47" s="11"/>
      <c r="F47" s="11"/>
      <c r="G47" s="11"/>
      <c r="H47" s="34"/>
      <c r="I47" s="316"/>
      <c r="J47" s="755" t="s">
        <v>136</v>
      </c>
      <c r="K47" s="756"/>
      <c r="L47" s="756"/>
      <c r="M47" s="756"/>
      <c r="N47" s="757"/>
      <c r="O47" s="757"/>
      <c r="P47" s="757"/>
      <c r="Q47" s="757"/>
      <c r="R47" s="757"/>
      <c r="S47" s="757"/>
      <c r="T47" s="757"/>
      <c r="U47" s="757"/>
      <c r="V47" s="758"/>
      <c r="W47" s="54" t="s">
        <v>82</v>
      </c>
      <c r="X47" s="54" t="s">
        <v>83</v>
      </c>
      <c r="Y47" s="796" t="s">
        <v>84</v>
      </c>
      <c r="Z47" s="797"/>
      <c r="AA47" s="798" t="s">
        <v>142</v>
      </c>
      <c r="AB47" s="799"/>
      <c r="AC47" s="799"/>
      <c r="AD47" s="799"/>
      <c r="AE47" s="799"/>
      <c r="AF47" s="800"/>
    </row>
    <row r="48" spans="4:32" s="35" customFormat="1" ht="15" customHeight="1" x14ac:dyDescent="0.2">
      <c r="D48" s="10"/>
      <c r="E48" s="11"/>
      <c r="F48" s="11"/>
      <c r="G48" s="11"/>
      <c r="H48" s="34"/>
      <c r="I48" s="316"/>
      <c r="J48" s="728" t="s">
        <v>1</v>
      </c>
      <c r="K48" s="729"/>
      <c r="L48" s="729"/>
      <c r="M48" s="730"/>
      <c r="N48" s="153">
        <v>10</v>
      </c>
      <c r="O48" s="49">
        <v>4</v>
      </c>
      <c r="P48" s="49">
        <v>18</v>
      </c>
      <c r="Q48" s="49">
        <v>14</v>
      </c>
      <c r="R48" s="49">
        <v>2</v>
      </c>
      <c r="S48" s="49">
        <v>6</v>
      </c>
      <c r="T48" s="49">
        <v>8</v>
      </c>
      <c r="U48" s="49">
        <v>16</v>
      </c>
      <c r="V48" s="49">
        <v>12</v>
      </c>
      <c r="W48" s="43">
        <v>71.5</v>
      </c>
      <c r="X48" s="43">
        <v>128</v>
      </c>
      <c r="Y48" s="804">
        <v>6507</v>
      </c>
      <c r="Z48" s="805"/>
      <c r="AA48" s="801"/>
      <c r="AB48" s="802"/>
      <c r="AC48" s="802"/>
      <c r="AD48" s="802"/>
      <c r="AE48" s="802"/>
      <c r="AF48" s="803"/>
    </row>
    <row r="49" spans="4:32" s="35" customFormat="1" ht="15.75" customHeight="1" thickBot="1" x14ac:dyDescent="0.25">
      <c r="D49" s="10"/>
      <c r="E49" s="11"/>
      <c r="F49" s="11"/>
      <c r="G49" s="11"/>
      <c r="H49" s="34"/>
      <c r="I49" s="316"/>
      <c r="J49" s="731" t="s">
        <v>6</v>
      </c>
      <c r="K49" s="732"/>
      <c r="L49" s="732"/>
      <c r="M49" s="733"/>
      <c r="N49" s="146">
        <v>4</v>
      </c>
      <c r="O49" s="5">
        <v>3</v>
      </c>
      <c r="P49" s="5">
        <v>5</v>
      </c>
      <c r="Q49" s="5">
        <v>3</v>
      </c>
      <c r="R49" s="5">
        <v>4</v>
      </c>
      <c r="S49" s="5">
        <v>4</v>
      </c>
      <c r="T49" s="5">
        <v>4</v>
      </c>
      <c r="U49" s="5">
        <v>4</v>
      </c>
      <c r="V49" s="5">
        <v>5</v>
      </c>
      <c r="W49" s="806">
        <f>SUM(N49:V49)</f>
        <v>36</v>
      </c>
      <c r="X49" s="807"/>
      <c r="Y49" s="808">
        <f>W49+X49</f>
        <v>36</v>
      </c>
      <c r="Z49" s="809"/>
      <c r="AA49" s="801"/>
      <c r="AB49" s="802"/>
      <c r="AC49" s="802"/>
      <c r="AD49" s="802"/>
      <c r="AE49" s="802"/>
      <c r="AF49" s="803"/>
    </row>
    <row r="50" spans="4:32" s="35" customFormat="1" ht="15.75" customHeight="1" thickBot="1" x14ac:dyDescent="0.25">
      <c r="D50" s="10"/>
      <c r="E50" s="11"/>
      <c r="F50" s="11"/>
      <c r="G50" s="11"/>
      <c r="H50" s="34"/>
      <c r="I50" s="316"/>
      <c r="J50" s="736" t="s">
        <v>7</v>
      </c>
      <c r="K50" s="737"/>
      <c r="L50" s="737"/>
      <c r="M50" s="738"/>
      <c r="N50" s="147">
        <v>10</v>
      </c>
      <c r="O50" s="71">
        <v>11</v>
      </c>
      <c r="P50" s="71">
        <v>12</v>
      </c>
      <c r="Q50" s="71">
        <v>13</v>
      </c>
      <c r="R50" s="71">
        <v>14</v>
      </c>
      <c r="S50" s="71">
        <v>15</v>
      </c>
      <c r="T50" s="71">
        <v>16</v>
      </c>
      <c r="U50" s="71">
        <v>17</v>
      </c>
      <c r="V50" s="71">
        <v>18</v>
      </c>
      <c r="W50" s="789" t="s">
        <v>2</v>
      </c>
      <c r="X50" s="790"/>
      <c r="Y50" s="71" t="s">
        <v>31</v>
      </c>
      <c r="Z50" s="72" t="s">
        <v>5</v>
      </c>
      <c r="AA50" s="101" t="s">
        <v>38</v>
      </c>
      <c r="AB50" s="41" t="s">
        <v>4</v>
      </c>
      <c r="AC50" s="41" t="s">
        <v>137</v>
      </c>
      <c r="AD50" s="42" t="s">
        <v>36</v>
      </c>
      <c r="AE50" s="791" t="s">
        <v>35</v>
      </c>
      <c r="AF50" s="792"/>
    </row>
    <row r="51" spans="4:32" s="35" customFormat="1" ht="12.75" x14ac:dyDescent="0.2">
      <c r="D51" s="10"/>
      <c r="E51" s="11"/>
      <c r="H51" s="34"/>
      <c r="I51" s="876">
        <v>1</v>
      </c>
      <c r="J51" s="196" t="s">
        <v>93</v>
      </c>
      <c r="K51" s="810" t="s">
        <v>41</v>
      </c>
      <c r="L51" s="810"/>
      <c r="M51" s="811"/>
      <c r="N51" s="154"/>
      <c r="O51" s="155"/>
      <c r="P51" s="155"/>
      <c r="Q51" s="155"/>
      <c r="R51" s="155"/>
      <c r="S51" s="155"/>
      <c r="T51" s="155"/>
      <c r="U51" s="155"/>
      <c r="V51" s="156"/>
      <c r="W51" s="814"/>
      <c r="X51" s="815"/>
      <c r="Y51" s="50"/>
      <c r="Z51" s="52"/>
      <c r="AA51" s="77">
        <v>4.7</v>
      </c>
      <c r="AB51" s="78">
        <v>5</v>
      </c>
      <c r="AC51" s="93">
        <v>0</v>
      </c>
      <c r="AD51" s="793">
        <v>6</v>
      </c>
      <c r="AE51" s="794">
        <v>1</v>
      </c>
      <c r="AF51" s="795"/>
    </row>
    <row r="52" spans="4:32" s="35" customFormat="1" ht="12.75" x14ac:dyDescent="0.2">
      <c r="D52" s="10"/>
      <c r="E52" s="11"/>
      <c r="H52" s="34"/>
      <c r="I52" s="877"/>
      <c r="J52" s="189" t="s">
        <v>95</v>
      </c>
      <c r="K52" s="741" t="s">
        <v>39</v>
      </c>
      <c r="L52" s="741"/>
      <c r="M52" s="742"/>
      <c r="N52" s="157"/>
      <c r="O52" s="187"/>
      <c r="P52" s="158"/>
      <c r="Q52" s="158"/>
      <c r="R52" s="187"/>
      <c r="S52" s="187"/>
      <c r="T52" s="158"/>
      <c r="U52" s="158"/>
      <c r="V52" s="159"/>
      <c r="W52" s="816"/>
      <c r="X52" s="817"/>
      <c r="Y52" s="109"/>
      <c r="Z52" s="110"/>
      <c r="AA52" s="111">
        <v>10.1</v>
      </c>
      <c r="AB52" s="112">
        <v>11</v>
      </c>
      <c r="AC52" s="131">
        <v>3</v>
      </c>
      <c r="AD52" s="785"/>
      <c r="AE52" s="786"/>
      <c r="AF52" s="787"/>
    </row>
    <row r="53" spans="4:32" s="35" customFormat="1" ht="12.75" x14ac:dyDescent="0.2">
      <c r="D53" s="10"/>
      <c r="E53" s="11"/>
      <c r="H53" s="34"/>
      <c r="I53" s="877"/>
      <c r="J53" s="194" t="s">
        <v>101</v>
      </c>
      <c r="K53" s="751" t="s">
        <v>34</v>
      </c>
      <c r="L53" s="751"/>
      <c r="M53" s="752"/>
      <c r="N53" s="172"/>
      <c r="O53" s="185">
        <v>0.5</v>
      </c>
      <c r="P53" s="173"/>
      <c r="Q53" s="173"/>
      <c r="R53" s="184"/>
      <c r="T53" s="173"/>
      <c r="U53" s="173"/>
      <c r="V53" s="174"/>
      <c r="W53" s="818"/>
      <c r="X53" s="819"/>
      <c r="Y53" s="104"/>
      <c r="Z53" s="105"/>
      <c r="AA53" s="82">
        <v>7.1</v>
      </c>
      <c r="AB53" s="83">
        <v>8</v>
      </c>
      <c r="AC53" s="99">
        <v>1.5</v>
      </c>
      <c r="AD53" s="778">
        <v>4</v>
      </c>
      <c r="AE53" s="780">
        <v>0</v>
      </c>
      <c r="AF53" s="781"/>
    </row>
    <row r="54" spans="4:32" s="35" customFormat="1" ht="13.5" thickBot="1" x14ac:dyDescent="0.25">
      <c r="D54" s="10"/>
      <c r="E54" s="11"/>
      <c r="H54" s="34"/>
      <c r="I54" s="878"/>
      <c r="J54" s="195" t="s">
        <v>108</v>
      </c>
      <c r="K54" s="734" t="s">
        <v>128</v>
      </c>
      <c r="L54" s="734"/>
      <c r="M54" s="735"/>
      <c r="N54" s="527"/>
      <c r="O54" s="248"/>
      <c r="P54" s="164"/>
      <c r="Q54" s="164"/>
      <c r="R54" s="248"/>
      <c r="S54" s="248"/>
      <c r="T54" s="248"/>
      <c r="U54" s="164"/>
      <c r="V54" s="165"/>
      <c r="W54" s="812"/>
      <c r="X54" s="813"/>
      <c r="Y54" s="51"/>
      <c r="Z54" s="53"/>
      <c r="AA54" s="90">
        <v>13.5</v>
      </c>
      <c r="AB54" s="91">
        <v>15</v>
      </c>
      <c r="AC54" s="100">
        <v>5</v>
      </c>
      <c r="AD54" s="778"/>
      <c r="AE54" s="780"/>
      <c r="AF54" s="781"/>
    </row>
    <row r="55" spans="4:32" s="35" customFormat="1" ht="12.75" x14ac:dyDescent="0.2">
      <c r="D55" s="10"/>
      <c r="E55" s="11"/>
      <c r="H55" s="34"/>
      <c r="I55" s="876">
        <v>2</v>
      </c>
      <c r="J55" s="192" t="s">
        <v>97</v>
      </c>
      <c r="K55" s="747" t="s">
        <v>88</v>
      </c>
      <c r="L55" s="747"/>
      <c r="M55" s="748"/>
      <c r="N55" s="166"/>
      <c r="O55" s="167"/>
      <c r="P55" s="167"/>
      <c r="Q55" s="167"/>
      <c r="R55" s="167"/>
      <c r="S55" s="167"/>
      <c r="T55" s="167"/>
      <c r="U55" s="167"/>
      <c r="V55" s="168"/>
      <c r="W55" s="814"/>
      <c r="X55" s="815"/>
      <c r="Y55" s="50"/>
      <c r="Z55" s="52"/>
      <c r="AA55" s="80">
        <v>8.5</v>
      </c>
      <c r="AB55" s="81">
        <v>10</v>
      </c>
      <c r="AC55" s="97">
        <v>0</v>
      </c>
      <c r="AD55" s="785">
        <v>4</v>
      </c>
      <c r="AE55" s="786">
        <v>0</v>
      </c>
      <c r="AF55" s="787"/>
    </row>
    <row r="56" spans="4:32" s="35" customFormat="1" ht="12.75" x14ac:dyDescent="0.2">
      <c r="D56" s="10"/>
      <c r="E56" s="11"/>
      <c r="H56" s="34"/>
      <c r="I56" s="877"/>
      <c r="J56" s="193" t="s">
        <v>99</v>
      </c>
      <c r="K56" s="749" t="s">
        <v>87</v>
      </c>
      <c r="L56" s="749"/>
      <c r="M56" s="750"/>
      <c r="N56" s="169"/>
      <c r="O56" s="170"/>
      <c r="P56" s="170"/>
      <c r="Q56" s="170"/>
      <c r="R56" s="503">
        <v>0.5</v>
      </c>
      <c r="S56" s="170"/>
      <c r="T56" s="170"/>
      <c r="U56" s="170"/>
      <c r="V56" s="171"/>
      <c r="W56" s="816"/>
      <c r="X56" s="817"/>
      <c r="Y56" s="109"/>
      <c r="Z56" s="110"/>
      <c r="AA56" s="88">
        <v>9.5</v>
      </c>
      <c r="AB56" s="89">
        <v>11</v>
      </c>
      <c r="AC56" s="98">
        <v>0.5</v>
      </c>
      <c r="AD56" s="785"/>
      <c r="AE56" s="786"/>
      <c r="AF56" s="787"/>
    </row>
    <row r="57" spans="4:32" s="35" customFormat="1" ht="12.75" x14ac:dyDescent="0.2">
      <c r="D57" s="10"/>
      <c r="E57" s="11"/>
      <c r="H57" s="34"/>
      <c r="I57" s="877"/>
      <c r="J57" s="190" t="s">
        <v>103</v>
      </c>
      <c r="K57" s="743" t="s">
        <v>230</v>
      </c>
      <c r="L57" s="743"/>
      <c r="M57" s="744"/>
      <c r="N57" s="160"/>
      <c r="O57" s="161"/>
      <c r="P57" s="161"/>
      <c r="Q57" s="161"/>
      <c r="R57" s="179"/>
      <c r="S57" s="161"/>
      <c r="T57" s="161"/>
      <c r="U57" s="161"/>
      <c r="V57" s="162"/>
      <c r="W57" s="818"/>
      <c r="X57" s="819"/>
      <c r="Y57" s="104"/>
      <c r="Z57" s="105"/>
      <c r="AA57" s="106">
        <v>10.5</v>
      </c>
      <c r="AB57" s="107">
        <v>12</v>
      </c>
      <c r="AC57" s="108">
        <v>1</v>
      </c>
      <c r="AD57" s="778">
        <v>6</v>
      </c>
      <c r="AE57" s="780">
        <v>1</v>
      </c>
      <c r="AF57" s="781"/>
    </row>
    <row r="58" spans="4:32" s="35" customFormat="1" ht="13.5" thickBot="1" x14ac:dyDescent="0.25">
      <c r="D58" s="10"/>
      <c r="E58" s="11"/>
      <c r="H58" s="34"/>
      <c r="I58" s="878"/>
      <c r="J58" s="191" t="s">
        <v>105</v>
      </c>
      <c r="K58" s="745" t="s">
        <v>115</v>
      </c>
      <c r="L58" s="745"/>
      <c r="M58" s="746"/>
      <c r="N58" s="163"/>
      <c r="O58" s="177">
        <v>0.5</v>
      </c>
      <c r="P58" s="164"/>
      <c r="Q58" s="164"/>
      <c r="R58" s="181"/>
      <c r="S58" s="164"/>
      <c r="T58" s="164"/>
      <c r="U58" s="164"/>
      <c r="V58" s="165"/>
      <c r="W58" s="812"/>
      <c r="X58" s="813"/>
      <c r="Y58" s="51"/>
      <c r="Z58" s="53"/>
      <c r="AA58" s="86">
        <v>11.5</v>
      </c>
      <c r="AB58" s="87">
        <v>13</v>
      </c>
      <c r="AC58" s="96">
        <v>1.5</v>
      </c>
      <c r="AD58" s="778"/>
      <c r="AE58" s="780"/>
      <c r="AF58" s="781"/>
    </row>
    <row r="59" spans="4:32" s="35" customFormat="1" ht="12.75" x14ac:dyDescent="0.2">
      <c r="D59" s="10"/>
      <c r="E59" s="11"/>
      <c r="H59" s="34"/>
      <c r="I59" s="876">
        <v>3</v>
      </c>
      <c r="J59" s="188" t="s">
        <v>96</v>
      </c>
      <c r="K59" s="739" t="s">
        <v>40</v>
      </c>
      <c r="L59" s="739"/>
      <c r="M59" s="740"/>
      <c r="N59" s="182"/>
      <c r="O59" s="183"/>
      <c r="P59" s="155"/>
      <c r="Q59" s="183"/>
      <c r="R59" s="183"/>
      <c r="S59" s="183"/>
      <c r="T59" s="183"/>
      <c r="U59" s="155"/>
      <c r="V59" s="186"/>
      <c r="W59" s="814"/>
      <c r="X59" s="815"/>
      <c r="Y59" s="73"/>
      <c r="Z59" s="74"/>
      <c r="AA59" s="77">
        <v>19.5</v>
      </c>
      <c r="AB59" s="78">
        <v>22</v>
      </c>
      <c r="AC59" s="93">
        <v>7</v>
      </c>
      <c r="AD59" s="788">
        <v>3.5</v>
      </c>
      <c r="AE59" s="786">
        <v>0</v>
      </c>
      <c r="AF59" s="787"/>
    </row>
    <row r="60" spans="4:32" s="35" customFormat="1" ht="12.75" x14ac:dyDescent="0.2">
      <c r="D60" s="10"/>
      <c r="E60" s="11"/>
      <c r="H60" s="34"/>
      <c r="I60" s="877"/>
      <c r="J60" s="189" t="s">
        <v>94</v>
      </c>
      <c r="K60" s="741" t="s">
        <v>37</v>
      </c>
      <c r="L60" s="741"/>
      <c r="M60" s="742"/>
      <c r="N60" s="157"/>
      <c r="O60" s="158"/>
      <c r="P60" s="158"/>
      <c r="Q60" s="158"/>
      <c r="R60" s="158"/>
      <c r="S60" s="158"/>
      <c r="T60" s="158"/>
      <c r="U60" s="158"/>
      <c r="V60" s="159"/>
      <c r="W60" s="816"/>
      <c r="X60" s="817"/>
      <c r="Y60" s="109"/>
      <c r="Z60" s="110"/>
      <c r="AA60" s="84">
        <v>7.2</v>
      </c>
      <c r="AB60" s="85">
        <v>8</v>
      </c>
      <c r="AC60" s="94">
        <v>0</v>
      </c>
      <c r="AD60" s="785"/>
      <c r="AE60" s="786"/>
      <c r="AF60" s="787"/>
    </row>
    <row r="61" spans="4:32" s="35" customFormat="1" ht="12.75" x14ac:dyDescent="0.2">
      <c r="D61" s="10"/>
      <c r="E61" s="11"/>
      <c r="H61" s="34"/>
      <c r="I61" s="877"/>
      <c r="J61" s="194" t="s">
        <v>102</v>
      </c>
      <c r="K61" s="751" t="s">
        <v>46</v>
      </c>
      <c r="L61" s="751"/>
      <c r="M61" s="752"/>
      <c r="N61" s="504"/>
      <c r="O61" s="184"/>
      <c r="P61" s="173"/>
      <c r="Q61" s="173"/>
      <c r="R61" s="184"/>
      <c r="S61" s="184"/>
      <c r="T61" s="184"/>
      <c r="U61" s="173"/>
      <c r="V61" s="174"/>
      <c r="W61" s="818"/>
      <c r="X61" s="819"/>
      <c r="Y61" s="121"/>
      <c r="Z61" s="122"/>
      <c r="AA61" s="82">
        <v>15.5</v>
      </c>
      <c r="AB61" s="83">
        <v>18</v>
      </c>
      <c r="AC61" s="99">
        <v>5</v>
      </c>
      <c r="AD61" s="784">
        <v>6.5</v>
      </c>
      <c r="AE61" s="780">
        <v>1</v>
      </c>
      <c r="AF61" s="781"/>
    </row>
    <row r="62" spans="4:32" s="35" customFormat="1" ht="13.5" thickBot="1" x14ac:dyDescent="0.25">
      <c r="D62" s="10"/>
      <c r="E62" s="11"/>
      <c r="H62" s="34"/>
      <c r="I62" s="878"/>
      <c r="J62" s="195" t="s">
        <v>107</v>
      </c>
      <c r="K62" s="734" t="s">
        <v>33</v>
      </c>
      <c r="L62" s="734"/>
      <c r="M62" s="735"/>
      <c r="N62" s="163"/>
      <c r="O62" s="185">
        <v>0.5</v>
      </c>
      <c r="P62" s="164"/>
      <c r="Q62" s="164"/>
      <c r="R62" s="248"/>
      <c r="S62" s="164"/>
      <c r="T62" s="164"/>
      <c r="U62" s="164"/>
      <c r="V62" s="165"/>
      <c r="W62" s="812"/>
      <c r="X62" s="813"/>
      <c r="Y62" s="51"/>
      <c r="Z62" s="53"/>
      <c r="AA62" s="90">
        <v>9.4</v>
      </c>
      <c r="AB62" s="91">
        <v>11</v>
      </c>
      <c r="AC62" s="100">
        <v>1.5</v>
      </c>
      <c r="AD62" s="778"/>
      <c r="AE62" s="780"/>
      <c r="AF62" s="781"/>
    </row>
    <row r="63" spans="4:32" s="35" customFormat="1" ht="12.75" x14ac:dyDescent="0.2">
      <c r="D63" s="10"/>
      <c r="E63" s="11"/>
      <c r="H63" s="34"/>
      <c r="I63" s="876">
        <v>4</v>
      </c>
      <c r="J63" s="192" t="s">
        <v>100</v>
      </c>
      <c r="K63" s="747" t="s">
        <v>43</v>
      </c>
      <c r="L63" s="747"/>
      <c r="M63" s="748"/>
      <c r="N63" s="250"/>
      <c r="O63" s="249"/>
      <c r="P63" s="155"/>
      <c r="Q63" s="155"/>
      <c r="R63" s="249"/>
      <c r="S63" s="249"/>
      <c r="T63" s="249"/>
      <c r="U63" s="155"/>
      <c r="V63" s="156"/>
      <c r="W63" s="814"/>
      <c r="X63" s="815"/>
      <c r="Y63" s="73"/>
      <c r="Z63" s="74"/>
      <c r="AA63" s="80">
        <v>17.3</v>
      </c>
      <c r="AB63" s="81">
        <v>20</v>
      </c>
      <c r="AC63" s="97">
        <v>5</v>
      </c>
      <c r="AD63" s="785">
        <v>6</v>
      </c>
      <c r="AE63" s="786">
        <v>1</v>
      </c>
      <c r="AF63" s="787"/>
    </row>
    <row r="64" spans="4:32" s="35" customFormat="1" ht="12.75" x14ac:dyDescent="0.2">
      <c r="D64" s="10"/>
      <c r="E64" s="11"/>
      <c r="H64" s="34"/>
      <c r="I64" s="877"/>
      <c r="J64" s="193" t="s">
        <v>98</v>
      </c>
      <c r="K64" s="749" t="s">
        <v>42</v>
      </c>
      <c r="L64" s="749"/>
      <c r="M64" s="750"/>
      <c r="N64" s="169"/>
      <c r="O64" s="170"/>
      <c r="P64" s="170"/>
      <c r="Q64" s="170"/>
      <c r="R64" s="170"/>
      <c r="S64" s="170"/>
      <c r="T64" s="170"/>
      <c r="U64" s="170"/>
      <c r="V64" s="171"/>
      <c r="W64" s="816"/>
      <c r="X64" s="817"/>
      <c r="Y64" s="109"/>
      <c r="Z64" s="110"/>
      <c r="AA64" s="88">
        <v>8.6</v>
      </c>
      <c r="AB64" s="89">
        <v>10</v>
      </c>
      <c r="AC64" s="98">
        <v>0</v>
      </c>
      <c r="AD64" s="785"/>
      <c r="AE64" s="786"/>
      <c r="AF64" s="787"/>
    </row>
    <row r="65" spans="4:40" s="35" customFormat="1" ht="12.75" x14ac:dyDescent="0.2">
      <c r="D65" s="10"/>
      <c r="E65" s="11"/>
      <c r="H65" s="34"/>
      <c r="I65" s="877"/>
      <c r="J65" s="190" t="s">
        <v>106</v>
      </c>
      <c r="K65" s="743" t="s">
        <v>12</v>
      </c>
      <c r="L65" s="743"/>
      <c r="M65" s="744"/>
      <c r="N65" s="175"/>
      <c r="O65" s="176"/>
      <c r="P65" s="177">
        <v>0.5</v>
      </c>
      <c r="Q65" s="178"/>
      <c r="R65" s="179"/>
      <c r="S65" s="178"/>
      <c r="T65" s="179"/>
      <c r="U65" s="178"/>
      <c r="V65" s="180"/>
      <c r="W65" s="818"/>
      <c r="X65" s="819"/>
      <c r="Y65" s="117"/>
      <c r="Z65" s="118"/>
      <c r="AA65" s="75">
        <v>24</v>
      </c>
      <c r="AB65" s="76">
        <v>27</v>
      </c>
      <c r="AC65" s="95">
        <v>8.5</v>
      </c>
      <c r="AD65" s="778">
        <v>4</v>
      </c>
      <c r="AE65" s="780">
        <v>0</v>
      </c>
      <c r="AF65" s="781"/>
    </row>
    <row r="66" spans="4:40" s="35" customFormat="1" ht="13.5" thickBot="1" x14ac:dyDescent="0.25">
      <c r="D66" s="10"/>
      <c r="E66" s="11"/>
      <c r="H66" s="34"/>
      <c r="I66" s="878"/>
      <c r="J66" s="191" t="s">
        <v>104</v>
      </c>
      <c r="K66" s="745" t="s">
        <v>11</v>
      </c>
      <c r="L66" s="745"/>
      <c r="M66" s="746"/>
      <c r="N66" s="163"/>
      <c r="O66" s="164"/>
      <c r="P66" s="164"/>
      <c r="Q66" s="164"/>
      <c r="R66" s="181"/>
      <c r="S66" s="164"/>
      <c r="T66" s="164"/>
      <c r="U66" s="164"/>
      <c r="V66" s="165"/>
      <c r="W66" s="812"/>
      <c r="X66" s="813"/>
      <c r="Y66" s="51"/>
      <c r="Z66" s="53"/>
      <c r="AA66" s="86">
        <v>10.9</v>
      </c>
      <c r="AB66" s="87">
        <v>12</v>
      </c>
      <c r="AC66" s="96">
        <v>1</v>
      </c>
      <c r="AD66" s="779"/>
      <c r="AE66" s="782"/>
      <c r="AF66" s="783"/>
      <c r="AJ66" s="68"/>
      <c r="AK66" s="68"/>
      <c r="AL66" s="68"/>
      <c r="AM66" s="68"/>
      <c r="AN66" s="68"/>
    </row>
    <row r="67" spans="4:40" s="68" customFormat="1" ht="12.75" x14ac:dyDescent="0.2">
      <c r="D67" s="126"/>
      <c r="E67" s="12"/>
      <c r="F67" s="12"/>
      <c r="G67" s="12"/>
      <c r="H67" s="34"/>
      <c r="I67" s="12"/>
      <c r="J67" s="12"/>
      <c r="K67" s="127"/>
      <c r="L67" s="127"/>
      <c r="M67" s="127"/>
      <c r="N67" s="126"/>
      <c r="O67" s="126"/>
      <c r="P67" s="126"/>
      <c r="Q67" s="126"/>
      <c r="R67" s="126"/>
      <c r="S67" s="126"/>
      <c r="T67" s="126"/>
      <c r="U67" s="126"/>
      <c r="V67" s="126"/>
      <c r="W67" s="128"/>
      <c r="X67" s="128"/>
      <c r="Y67" s="128"/>
      <c r="Z67" s="128"/>
      <c r="AA67" s="129"/>
      <c r="AB67" s="130"/>
      <c r="AC67" s="130"/>
      <c r="AD67" s="92"/>
      <c r="AE67" s="92"/>
      <c r="AF67" s="92"/>
    </row>
    <row r="68" spans="4:40" s="68" customFormat="1" ht="12.75" x14ac:dyDescent="0.2">
      <c r="D68" s="126"/>
      <c r="E68" s="12"/>
      <c r="F68" s="12"/>
      <c r="G68" s="12"/>
      <c r="H68" s="34"/>
      <c r="I68" s="12"/>
      <c r="J68" s="12"/>
      <c r="K68" s="127"/>
      <c r="L68" s="127"/>
      <c r="M68" s="127"/>
      <c r="N68" s="126"/>
      <c r="O68" s="126"/>
      <c r="P68" s="126"/>
      <c r="Q68" s="126"/>
      <c r="R68" s="126"/>
      <c r="S68" s="126"/>
      <c r="T68" s="126"/>
      <c r="U68" s="126"/>
      <c r="V68" s="126"/>
      <c r="W68" s="128"/>
      <c r="X68" s="128"/>
      <c r="Y68" s="128"/>
      <c r="Z68" s="128"/>
      <c r="AA68" s="129"/>
      <c r="AB68" s="130"/>
      <c r="AC68" s="130"/>
      <c r="AD68" s="92"/>
      <c r="AE68" s="92"/>
      <c r="AF68" s="92"/>
      <c r="AJ68" s="4"/>
      <c r="AK68" s="4"/>
      <c r="AL68" s="4"/>
      <c r="AM68" s="4"/>
      <c r="AN68" s="35"/>
    </row>
    <row r="69" spans="4:40" ht="15.75" thickBot="1" x14ac:dyDescent="0.3">
      <c r="D69" s="4"/>
      <c r="E69" s="4"/>
      <c r="F69" s="4"/>
      <c r="G69" s="4"/>
      <c r="I69" s="316"/>
      <c r="J69" s="133" t="s">
        <v>151</v>
      </c>
      <c r="K69" s="133"/>
      <c r="L69" s="61"/>
      <c r="M69" s="61"/>
      <c r="N69" s="61"/>
      <c r="O69" s="61"/>
      <c r="P69" s="61"/>
      <c r="Q69" s="61"/>
      <c r="R69" s="61"/>
      <c r="S69" s="61"/>
      <c r="T69" s="61"/>
      <c r="U69" s="61"/>
      <c r="V69" s="61"/>
      <c r="W69" s="61"/>
      <c r="X69" s="61"/>
      <c r="Y69" s="61"/>
      <c r="Z69" s="61"/>
      <c r="AA69" s="61"/>
      <c r="AB69" s="62"/>
      <c r="AC69" s="61"/>
      <c r="AD69" s="60"/>
      <c r="AE69" s="63"/>
      <c r="AF69" s="63"/>
      <c r="AJ69" s="35"/>
      <c r="AK69" s="35"/>
      <c r="AL69" s="35"/>
      <c r="AM69" s="35"/>
    </row>
    <row r="70" spans="4:40" s="35" customFormat="1" ht="15.75" customHeight="1" thickBot="1" x14ac:dyDescent="0.3">
      <c r="H70" s="34"/>
      <c r="I70" s="316"/>
      <c r="J70" s="755" t="s">
        <v>136</v>
      </c>
      <c r="K70" s="756"/>
      <c r="L70" s="756"/>
      <c r="M70" s="756"/>
      <c r="N70" s="757"/>
      <c r="O70" s="757"/>
      <c r="P70" s="757"/>
      <c r="Q70" s="757"/>
      <c r="R70" s="757"/>
      <c r="S70" s="757"/>
      <c r="T70" s="757"/>
      <c r="U70" s="757"/>
      <c r="V70" s="758"/>
      <c r="W70" s="54" t="s">
        <v>82</v>
      </c>
      <c r="X70" s="54" t="s">
        <v>83</v>
      </c>
      <c r="Y70" s="796" t="s">
        <v>84</v>
      </c>
      <c r="Z70" s="797"/>
      <c r="AA70" s="798" t="s">
        <v>146</v>
      </c>
      <c r="AB70" s="799"/>
      <c r="AC70" s="799"/>
      <c r="AD70" s="799"/>
      <c r="AE70" s="799"/>
      <c r="AF70" s="800"/>
      <c r="AG70" s="34"/>
    </row>
    <row r="71" spans="4:40" s="35" customFormat="1" ht="12.75" customHeight="1" x14ac:dyDescent="0.2">
      <c r="H71" s="34"/>
      <c r="I71" s="316"/>
      <c r="J71" s="728" t="s">
        <v>1</v>
      </c>
      <c r="K71" s="729"/>
      <c r="L71" s="729"/>
      <c r="M71" s="730"/>
      <c r="N71" s="153">
        <v>11</v>
      </c>
      <c r="O71" s="49">
        <v>9</v>
      </c>
      <c r="P71" s="49">
        <v>15</v>
      </c>
      <c r="Q71" s="49">
        <v>1</v>
      </c>
      <c r="R71" s="49">
        <v>5</v>
      </c>
      <c r="S71" s="49">
        <v>13</v>
      </c>
      <c r="T71" s="49">
        <v>7</v>
      </c>
      <c r="U71" s="49">
        <v>17</v>
      </c>
      <c r="V71" s="49">
        <v>3</v>
      </c>
      <c r="W71" s="43">
        <v>71.7</v>
      </c>
      <c r="X71" s="43">
        <v>133</v>
      </c>
      <c r="Y71" s="804">
        <v>6676</v>
      </c>
      <c r="Z71" s="805"/>
      <c r="AA71" s="801"/>
      <c r="AB71" s="802"/>
      <c r="AC71" s="802"/>
      <c r="AD71" s="802"/>
      <c r="AE71" s="802"/>
      <c r="AF71" s="803"/>
      <c r="AG71" s="34"/>
    </row>
    <row r="72" spans="4:40" s="35" customFormat="1" ht="13.5" customHeight="1" thickBot="1" x14ac:dyDescent="0.25">
      <c r="H72" s="34"/>
      <c r="I72" s="316"/>
      <c r="J72" s="731" t="s">
        <v>6</v>
      </c>
      <c r="K72" s="732"/>
      <c r="L72" s="732"/>
      <c r="M72" s="733"/>
      <c r="N72" s="146">
        <v>5</v>
      </c>
      <c r="O72" s="5">
        <v>4</v>
      </c>
      <c r="P72" s="5">
        <v>3</v>
      </c>
      <c r="Q72" s="5">
        <v>4</v>
      </c>
      <c r="R72" s="5">
        <v>4</v>
      </c>
      <c r="S72" s="5">
        <v>4</v>
      </c>
      <c r="T72" s="5">
        <v>5</v>
      </c>
      <c r="U72" s="5">
        <v>3</v>
      </c>
      <c r="V72" s="5">
        <v>4</v>
      </c>
      <c r="W72" s="806">
        <f>SUM(N72:V72)</f>
        <v>36</v>
      </c>
      <c r="X72" s="807"/>
      <c r="Y72" s="808">
        <f>W72+X72</f>
        <v>36</v>
      </c>
      <c r="Z72" s="809"/>
      <c r="AA72" s="801"/>
      <c r="AB72" s="802"/>
      <c r="AC72" s="802"/>
      <c r="AD72" s="802"/>
      <c r="AE72" s="802"/>
      <c r="AF72" s="803"/>
      <c r="AG72" s="34"/>
    </row>
    <row r="73" spans="4:40" s="35" customFormat="1" ht="15.75" customHeight="1" thickBot="1" x14ac:dyDescent="0.25">
      <c r="H73" s="34"/>
      <c r="I73" s="316"/>
      <c r="J73" s="820" t="s">
        <v>7</v>
      </c>
      <c r="K73" s="821"/>
      <c r="L73" s="821"/>
      <c r="M73" s="822"/>
      <c r="N73" s="147">
        <v>1</v>
      </c>
      <c r="O73" s="71">
        <v>2</v>
      </c>
      <c r="P73" s="71">
        <v>3</v>
      </c>
      <c r="Q73" s="71">
        <v>4</v>
      </c>
      <c r="R73" s="71">
        <v>5</v>
      </c>
      <c r="S73" s="71">
        <v>6</v>
      </c>
      <c r="T73" s="71">
        <v>7</v>
      </c>
      <c r="U73" s="71">
        <v>8</v>
      </c>
      <c r="V73" s="71">
        <v>9</v>
      </c>
      <c r="W73" s="789" t="s">
        <v>3</v>
      </c>
      <c r="X73" s="790"/>
      <c r="Y73" s="71" t="s">
        <v>31</v>
      </c>
      <c r="Z73" s="72" t="s">
        <v>5</v>
      </c>
      <c r="AA73" s="221" t="s">
        <v>38</v>
      </c>
      <c r="AB73" s="132" t="s">
        <v>4</v>
      </c>
      <c r="AC73" s="132" t="s">
        <v>137</v>
      </c>
      <c r="AD73" s="42" t="s">
        <v>36</v>
      </c>
      <c r="AE73" s="791" t="s">
        <v>35</v>
      </c>
      <c r="AF73" s="792"/>
      <c r="AG73" s="34"/>
    </row>
    <row r="74" spans="4:40" s="35" customFormat="1" ht="15" customHeight="1" x14ac:dyDescent="0.2">
      <c r="H74" s="34"/>
      <c r="I74" s="876">
        <v>1</v>
      </c>
      <c r="J74" s="222" t="s">
        <v>101</v>
      </c>
      <c r="K74" s="835" t="s">
        <v>34</v>
      </c>
      <c r="L74" s="835"/>
      <c r="M74" s="835"/>
      <c r="N74" s="47"/>
      <c r="O74" s="47"/>
      <c r="P74" s="47"/>
      <c r="Q74" s="47"/>
      <c r="R74" s="47"/>
      <c r="S74" s="47"/>
      <c r="T74" s="47"/>
      <c r="U74" s="47"/>
      <c r="V74" s="223"/>
      <c r="W74" s="814"/>
      <c r="X74" s="815"/>
      <c r="Y74" s="50"/>
      <c r="Z74" s="50"/>
      <c r="AA74" s="213">
        <v>7.1</v>
      </c>
      <c r="AB74" s="214">
        <v>8</v>
      </c>
      <c r="AC74" s="215">
        <v>0</v>
      </c>
      <c r="AD74" s="793">
        <v>3</v>
      </c>
      <c r="AE74" s="794">
        <v>0</v>
      </c>
      <c r="AF74" s="795"/>
      <c r="AG74" s="34"/>
    </row>
    <row r="75" spans="4:40" s="35" customFormat="1" ht="15.75" customHeight="1" x14ac:dyDescent="0.2">
      <c r="H75" s="34"/>
      <c r="I75" s="877"/>
      <c r="J75" s="197" t="s">
        <v>108</v>
      </c>
      <c r="K75" s="761" t="s">
        <v>128</v>
      </c>
      <c r="L75" s="761"/>
      <c r="M75" s="761"/>
      <c r="N75" s="198"/>
      <c r="O75" s="198"/>
      <c r="P75" s="198"/>
      <c r="Q75" s="507"/>
      <c r="R75" s="507"/>
      <c r="S75" s="198"/>
      <c r="T75" s="507"/>
      <c r="U75" s="198"/>
      <c r="V75" s="508"/>
      <c r="W75" s="816"/>
      <c r="X75" s="817"/>
      <c r="Y75" s="209"/>
      <c r="Z75" s="209"/>
      <c r="AA75" s="82">
        <v>13.5</v>
      </c>
      <c r="AB75" s="83">
        <v>16</v>
      </c>
      <c r="AC75" s="216">
        <v>4</v>
      </c>
      <c r="AD75" s="785"/>
      <c r="AE75" s="786"/>
      <c r="AF75" s="787"/>
      <c r="AG75" s="34"/>
    </row>
    <row r="76" spans="4:40" s="35" customFormat="1" ht="15" customHeight="1" x14ac:dyDescent="0.2">
      <c r="H76" s="34"/>
      <c r="I76" s="877"/>
      <c r="J76" s="199" t="s">
        <v>103</v>
      </c>
      <c r="K76" s="759" t="s">
        <v>230</v>
      </c>
      <c r="L76" s="759"/>
      <c r="M76" s="759"/>
      <c r="N76" s="200"/>
      <c r="O76" s="200"/>
      <c r="P76" s="200"/>
      <c r="Q76" s="505"/>
      <c r="R76" s="200"/>
      <c r="S76" s="200"/>
      <c r="T76" s="200"/>
      <c r="U76" s="200"/>
      <c r="V76" s="505"/>
      <c r="W76" s="818"/>
      <c r="X76" s="819"/>
      <c r="Y76" s="210"/>
      <c r="Z76" s="210"/>
      <c r="AA76" s="75">
        <v>10.5</v>
      </c>
      <c r="AB76" s="76">
        <v>12</v>
      </c>
      <c r="AC76" s="217">
        <v>2</v>
      </c>
      <c r="AD76" s="778">
        <v>7</v>
      </c>
      <c r="AE76" s="780">
        <v>1</v>
      </c>
      <c r="AF76" s="781"/>
      <c r="AG76" s="34"/>
    </row>
    <row r="77" spans="4:40" s="35" customFormat="1" ht="15.75" customHeight="1" thickBot="1" x14ac:dyDescent="0.25">
      <c r="H77" s="34"/>
      <c r="I77" s="878"/>
      <c r="J77" s="224" t="s">
        <v>105</v>
      </c>
      <c r="K77" s="753" t="s">
        <v>115</v>
      </c>
      <c r="L77" s="753"/>
      <c r="M77" s="753"/>
      <c r="N77" s="205"/>
      <c r="O77" s="205"/>
      <c r="P77" s="205"/>
      <c r="Q77" s="125"/>
      <c r="R77" s="125"/>
      <c r="S77" s="205"/>
      <c r="T77" s="205"/>
      <c r="U77" s="205"/>
      <c r="V77" s="506"/>
      <c r="W77" s="812"/>
      <c r="X77" s="813"/>
      <c r="Y77" s="212"/>
      <c r="Z77" s="212"/>
      <c r="AA77" s="86">
        <v>11.5</v>
      </c>
      <c r="AB77" s="87">
        <v>14</v>
      </c>
      <c r="AC77" s="225">
        <v>3</v>
      </c>
      <c r="AD77" s="778"/>
      <c r="AE77" s="780"/>
      <c r="AF77" s="781"/>
      <c r="AG77" s="34"/>
    </row>
    <row r="78" spans="4:40" s="35" customFormat="1" ht="15.75" customHeight="1" x14ac:dyDescent="0.2">
      <c r="H78" s="34"/>
      <c r="I78" s="876">
        <v>2</v>
      </c>
      <c r="J78" s="226" t="s">
        <v>96</v>
      </c>
      <c r="K78" s="754" t="s">
        <v>40</v>
      </c>
      <c r="L78" s="754"/>
      <c r="M78" s="754"/>
      <c r="N78" s="265"/>
      <c r="O78" s="265"/>
      <c r="P78" s="46"/>
      <c r="Q78" s="265"/>
      <c r="R78" s="265"/>
      <c r="S78" s="265"/>
      <c r="T78" s="265"/>
      <c r="U78" s="46"/>
      <c r="V78" s="266"/>
      <c r="W78" s="814"/>
      <c r="X78" s="815"/>
      <c r="Y78" s="73"/>
      <c r="Z78" s="73"/>
      <c r="AA78" s="77">
        <v>19.5</v>
      </c>
      <c r="AB78" s="78">
        <v>23</v>
      </c>
      <c r="AC78" s="79">
        <v>7.5</v>
      </c>
      <c r="AD78" s="785">
        <v>7</v>
      </c>
      <c r="AE78" s="786">
        <v>1</v>
      </c>
      <c r="AF78" s="787"/>
      <c r="AG78" s="34"/>
    </row>
    <row r="79" spans="4:40" s="35" customFormat="1" ht="15" customHeight="1" x14ac:dyDescent="0.2">
      <c r="H79" s="34"/>
      <c r="I79" s="877"/>
      <c r="J79" s="202" t="s">
        <v>94</v>
      </c>
      <c r="K79" s="834" t="s">
        <v>37</v>
      </c>
      <c r="L79" s="834"/>
      <c r="M79" s="834"/>
      <c r="N79" s="198"/>
      <c r="O79" s="198"/>
      <c r="P79" s="198"/>
      <c r="Q79" s="198"/>
      <c r="R79" s="198"/>
      <c r="S79" s="198"/>
      <c r="T79" s="198"/>
      <c r="U79" s="198"/>
      <c r="V79" s="206"/>
      <c r="W79" s="816"/>
      <c r="X79" s="817"/>
      <c r="Y79" s="209"/>
      <c r="Z79" s="209"/>
      <c r="AA79" s="84">
        <v>7.2</v>
      </c>
      <c r="AB79" s="85">
        <v>8</v>
      </c>
      <c r="AC79" s="218">
        <v>0</v>
      </c>
      <c r="AD79" s="785"/>
      <c r="AE79" s="786"/>
      <c r="AF79" s="787"/>
      <c r="AG79" s="34"/>
    </row>
    <row r="80" spans="4:40" s="35" customFormat="1" ht="15.75" customHeight="1" x14ac:dyDescent="0.2">
      <c r="H80" s="34"/>
      <c r="I80" s="877"/>
      <c r="J80" s="203" t="s">
        <v>100</v>
      </c>
      <c r="K80" s="763" t="s">
        <v>43</v>
      </c>
      <c r="L80" s="763"/>
      <c r="M80" s="763"/>
      <c r="N80" s="263"/>
      <c r="O80" s="263"/>
      <c r="P80" s="200"/>
      <c r="Q80" s="263"/>
      <c r="R80" s="263"/>
      <c r="S80" s="200"/>
      <c r="T80" s="263"/>
      <c r="U80" s="200"/>
      <c r="V80" s="264"/>
      <c r="W80" s="818"/>
      <c r="X80" s="819"/>
      <c r="Y80" s="211"/>
      <c r="Z80" s="211"/>
      <c r="AA80" s="88">
        <v>17.3</v>
      </c>
      <c r="AB80" s="89">
        <v>20</v>
      </c>
      <c r="AC80" s="219">
        <v>6</v>
      </c>
      <c r="AD80" s="778">
        <v>3</v>
      </c>
      <c r="AE80" s="780">
        <v>0</v>
      </c>
      <c r="AF80" s="781"/>
      <c r="AG80" s="34"/>
    </row>
    <row r="81" spans="4:39" s="35" customFormat="1" ht="15" customHeight="1" thickBot="1" x14ac:dyDescent="0.25">
      <c r="H81" s="34"/>
      <c r="I81" s="878"/>
      <c r="J81" s="228" t="s">
        <v>98</v>
      </c>
      <c r="K81" s="760" t="s">
        <v>42</v>
      </c>
      <c r="L81" s="760"/>
      <c r="M81" s="760"/>
      <c r="N81" s="229"/>
      <c r="O81" s="229"/>
      <c r="P81" s="229"/>
      <c r="Q81" s="262"/>
      <c r="R81" s="229"/>
      <c r="S81" s="229"/>
      <c r="T81" s="229"/>
      <c r="U81" s="229"/>
      <c r="V81" s="230"/>
      <c r="W81" s="812"/>
      <c r="X81" s="813"/>
      <c r="Y81" s="212"/>
      <c r="Z81" s="212"/>
      <c r="AA81" s="231">
        <v>8.6</v>
      </c>
      <c r="AB81" s="232">
        <v>10</v>
      </c>
      <c r="AC81" s="233">
        <v>1</v>
      </c>
      <c r="AD81" s="778"/>
      <c r="AE81" s="780"/>
      <c r="AF81" s="781"/>
      <c r="AG81" s="34"/>
    </row>
    <row r="82" spans="4:39" s="35" customFormat="1" ht="15" customHeight="1" x14ac:dyDescent="0.2">
      <c r="H82" s="34"/>
      <c r="I82" s="876">
        <v>3</v>
      </c>
      <c r="J82" s="226" t="s">
        <v>93</v>
      </c>
      <c r="K82" s="754" t="s">
        <v>41</v>
      </c>
      <c r="L82" s="754"/>
      <c r="M82" s="754"/>
      <c r="N82" s="46"/>
      <c r="O82" s="46"/>
      <c r="P82" s="46"/>
      <c r="Q82" s="46"/>
      <c r="R82" s="46"/>
      <c r="S82" s="46"/>
      <c r="T82" s="46"/>
      <c r="U82" s="46"/>
      <c r="V82" s="227"/>
      <c r="W82" s="814"/>
      <c r="X82" s="815"/>
      <c r="Y82" s="50"/>
      <c r="Z82" s="50"/>
      <c r="AA82" s="77">
        <v>4.7</v>
      </c>
      <c r="AB82" s="78">
        <v>6</v>
      </c>
      <c r="AC82" s="79">
        <v>0</v>
      </c>
      <c r="AD82" s="785">
        <v>7</v>
      </c>
      <c r="AE82" s="786">
        <v>1</v>
      </c>
      <c r="AF82" s="787"/>
      <c r="AG82" s="34"/>
    </row>
    <row r="83" spans="4:39" s="35" customFormat="1" ht="15.75" customHeight="1" x14ac:dyDescent="0.2">
      <c r="H83" s="34"/>
      <c r="I83" s="877"/>
      <c r="J83" s="202" t="s">
        <v>95</v>
      </c>
      <c r="K83" s="834" t="s">
        <v>39</v>
      </c>
      <c r="L83" s="834"/>
      <c r="M83" s="834"/>
      <c r="N83" s="198"/>
      <c r="O83" s="198"/>
      <c r="P83" s="198"/>
      <c r="Q83" s="251"/>
      <c r="R83" s="251"/>
      <c r="S83" s="198"/>
      <c r="T83" s="198"/>
      <c r="U83" s="198"/>
      <c r="V83" s="511"/>
      <c r="W83" s="816"/>
      <c r="X83" s="817"/>
      <c r="Y83" s="209"/>
      <c r="Z83" s="209"/>
      <c r="AA83" s="84">
        <v>10.1</v>
      </c>
      <c r="AB83" s="85">
        <v>12</v>
      </c>
      <c r="AC83" s="218">
        <v>3</v>
      </c>
      <c r="AD83" s="785"/>
      <c r="AE83" s="786"/>
      <c r="AF83" s="787"/>
      <c r="AG83" s="34"/>
    </row>
    <row r="84" spans="4:39" s="35" customFormat="1" ht="15" customHeight="1" x14ac:dyDescent="0.2">
      <c r="H84" s="34"/>
      <c r="I84" s="877"/>
      <c r="J84" s="203" t="s">
        <v>97</v>
      </c>
      <c r="K84" s="763" t="s">
        <v>88</v>
      </c>
      <c r="L84" s="763"/>
      <c r="M84" s="763"/>
      <c r="N84" s="201"/>
      <c r="O84" s="201"/>
      <c r="P84" s="201"/>
      <c r="Q84" s="439"/>
      <c r="R84" s="201"/>
      <c r="S84" s="201"/>
      <c r="T84" s="201"/>
      <c r="U84" s="201"/>
      <c r="V84" s="510"/>
      <c r="W84" s="818"/>
      <c r="X84" s="819"/>
      <c r="Y84" s="210"/>
      <c r="Z84" s="210"/>
      <c r="AA84" s="88">
        <v>8.5</v>
      </c>
      <c r="AB84" s="89">
        <v>10</v>
      </c>
      <c r="AC84" s="219">
        <v>2</v>
      </c>
      <c r="AD84" s="778">
        <v>3</v>
      </c>
      <c r="AE84" s="780">
        <v>0</v>
      </c>
      <c r="AF84" s="781"/>
      <c r="AG84" s="34"/>
    </row>
    <row r="85" spans="4:39" s="35" customFormat="1" ht="15.75" customHeight="1" thickBot="1" x14ac:dyDescent="0.25">
      <c r="H85" s="34"/>
      <c r="I85" s="878"/>
      <c r="J85" s="228" t="s">
        <v>99</v>
      </c>
      <c r="K85" s="760" t="s">
        <v>87</v>
      </c>
      <c r="L85" s="760"/>
      <c r="M85" s="760"/>
      <c r="N85" s="229"/>
      <c r="O85" s="229"/>
      <c r="P85" s="229"/>
      <c r="Q85" s="262"/>
      <c r="R85" s="512">
        <v>0.5</v>
      </c>
      <c r="S85" s="229"/>
      <c r="T85" s="229"/>
      <c r="U85" s="229"/>
      <c r="V85" s="509"/>
      <c r="W85" s="812"/>
      <c r="X85" s="813"/>
      <c r="Y85" s="212"/>
      <c r="Z85" s="212"/>
      <c r="AA85" s="231">
        <v>9.5</v>
      </c>
      <c r="AB85" s="232">
        <v>11</v>
      </c>
      <c r="AC85" s="233">
        <v>2.5</v>
      </c>
      <c r="AD85" s="778"/>
      <c r="AE85" s="780"/>
      <c r="AF85" s="781"/>
      <c r="AG85" s="34"/>
    </row>
    <row r="86" spans="4:39" s="35" customFormat="1" ht="15.75" customHeight="1" x14ac:dyDescent="0.2">
      <c r="H86" s="34"/>
      <c r="I86" s="876">
        <v>4</v>
      </c>
      <c r="J86" s="234" t="s">
        <v>106</v>
      </c>
      <c r="K86" s="833" t="s">
        <v>12</v>
      </c>
      <c r="L86" s="833"/>
      <c r="M86" s="833"/>
      <c r="N86" s="114"/>
      <c r="O86" s="114"/>
      <c r="P86" s="114"/>
      <c r="Q86" s="115"/>
      <c r="R86" s="116"/>
      <c r="S86" s="115"/>
      <c r="T86" s="116"/>
      <c r="U86" s="177">
        <v>0.5</v>
      </c>
      <c r="V86" s="267"/>
      <c r="W86" s="814"/>
      <c r="X86" s="815"/>
      <c r="Y86" s="235"/>
      <c r="Z86" s="235"/>
      <c r="AA86" s="106">
        <v>24</v>
      </c>
      <c r="AB86" s="107">
        <v>28</v>
      </c>
      <c r="AC86" s="236">
        <v>8.5</v>
      </c>
      <c r="AD86" s="785">
        <v>4</v>
      </c>
      <c r="AE86" s="786">
        <v>0</v>
      </c>
      <c r="AF86" s="787"/>
      <c r="AG86" s="34"/>
    </row>
    <row r="87" spans="4:39" s="35" customFormat="1" ht="15" customHeight="1" x14ac:dyDescent="0.2">
      <c r="H87" s="34"/>
      <c r="I87" s="877"/>
      <c r="J87" s="199" t="s">
        <v>104</v>
      </c>
      <c r="K87" s="759" t="s">
        <v>11</v>
      </c>
      <c r="L87" s="759"/>
      <c r="M87" s="759"/>
      <c r="N87" s="198"/>
      <c r="O87" s="198"/>
      <c r="P87" s="198"/>
      <c r="Q87" s="177"/>
      <c r="R87" s="198"/>
      <c r="S87" s="198"/>
      <c r="T87" s="198"/>
      <c r="U87" s="198"/>
      <c r="V87" s="206"/>
      <c r="W87" s="816"/>
      <c r="X87" s="817"/>
      <c r="Y87" s="209"/>
      <c r="Z87" s="209"/>
      <c r="AA87" s="75">
        <v>10.9</v>
      </c>
      <c r="AB87" s="76">
        <v>13</v>
      </c>
      <c r="AC87" s="217">
        <v>1</v>
      </c>
      <c r="AD87" s="785"/>
      <c r="AE87" s="786"/>
      <c r="AF87" s="787"/>
      <c r="AG87" s="34"/>
    </row>
    <row r="88" spans="4:39" s="35" customFormat="1" ht="15.75" customHeight="1" x14ac:dyDescent="0.2">
      <c r="H88" s="34"/>
      <c r="I88" s="877"/>
      <c r="J88" s="197" t="s">
        <v>102</v>
      </c>
      <c r="K88" s="761" t="s">
        <v>46</v>
      </c>
      <c r="L88" s="761"/>
      <c r="M88" s="761"/>
      <c r="N88" s="201"/>
      <c r="O88" s="201"/>
      <c r="P88" s="201"/>
      <c r="Q88" s="507"/>
      <c r="R88" s="507"/>
      <c r="S88" s="201"/>
      <c r="T88" s="185">
        <v>0.5</v>
      </c>
      <c r="U88" s="201"/>
      <c r="V88" s="508"/>
      <c r="W88" s="818"/>
      <c r="X88" s="819"/>
      <c r="Y88" s="211"/>
      <c r="Z88" s="211"/>
      <c r="AA88" s="82">
        <v>15.5</v>
      </c>
      <c r="AB88" s="83">
        <v>18</v>
      </c>
      <c r="AC88" s="216">
        <v>3.5</v>
      </c>
      <c r="AD88" s="778">
        <v>6</v>
      </c>
      <c r="AE88" s="780">
        <v>1</v>
      </c>
      <c r="AF88" s="781"/>
      <c r="AG88" s="34"/>
    </row>
    <row r="89" spans="4:39" s="35" customFormat="1" ht="15" customHeight="1" thickBot="1" x14ac:dyDescent="0.25">
      <c r="H89" s="34"/>
      <c r="I89" s="878"/>
      <c r="J89" s="204" t="s">
        <v>107</v>
      </c>
      <c r="K89" s="762" t="s">
        <v>33</v>
      </c>
      <c r="L89" s="762"/>
      <c r="M89" s="762"/>
      <c r="N89" s="205"/>
      <c r="O89" s="205"/>
      <c r="P89" s="205"/>
      <c r="Q89" s="205"/>
      <c r="R89" s="205"/>
      <c r="S89" s="205"/>
      <c r="T89" s="205"/>
      <c r="U89" s="205"/>
      <c r="V89" s="208"/>
      <c r="W89" s="812"/>
      <c r="X89" s="813"/>
      <c r="Y89" s="212"/>
      <c r="Z89" s="212"/>
      <c r="AA89" s="90">
        <v>9.4</v>
      </c>
      <c r="AB89" s="91">
        <v>11</v>
      </c>
      <c r="AC89" s="220">
        <v>0</v>
      </c>
      <c r="AD89" s="779"/>
      <c r="AE89" s="782"/>
      <c r="AF89" s="783"/>
      <c r="AG89" s="34"/>
      <c r="AJ89" s="4"/>
      <c r="AK89" s="4"/>
      <c r="AL89" s="4"/>
      <c r="AM89" s="4"/>
    </row>
    <row r="90" spans="4:39" ht="12.75" outlineLevel="1" x14ac:dyDescent="0.2">
      <c r="D90" s="1"/>
      <c r="E90" s="2"/>
      <c r="AB90" s="3"/>
      <c r="AD90" s="3"/>
      <c r="AE90" s="3"/>
      <c r="AF90" s="3"/>
      <c r="AI90" s="35"/>
      <c r="AJ90" s="35"/>
      <c r="AK90" s="35"/>
      <c r="AL90" s="35"/>
      <c r="AM90" s="35"/>
    </row>
    <row r="91" spans="4:39" s="35" customFormat="1" ht="15.75" outlineLevel="1" thickBot="1" x14ac:dyDescent="0.3">
      <c r="D91" s="1"/>
      <c r="E91" s="2"/>
      <c r="F91" s="34"/>
      <c r="G91" s="34"/>
      <c r="H91" s="34"/>
      <c r="I91" s="316"/>
      <c r="J91" s="133" t="s">
        <v>152</v>
      </c>
      <c r="K91" s="133"/>
      <c r="L91" s="61"/>
      <c r="M91" s="61"/>
      <c r="N91" s="61"/>
      <c r="O91" s="61"/>
      <c r="P91" s="61"/>
      <c r="Q91" s="61"/>
      <c r="R91" s="61"/>
      <c r="S91" s="61"/>
      <c r="T91" s="61"/>
      <c r="U91" s="61"/>
      <c r="V91" s="61"/>
      <c r="W91" s="61"/>
      <c r="X91" s="61"/>
      <c r="Y91" s="61"/>
      <c r="Z91" s="61"/>
      <c r="AA91" s="61"/>
      <c r="AB91" s="62"/>
      <c r="AC91" s="61"/>
      <c r="AD91" s="60"/>
      <c r="AE91" s="63"/>
      <c r="AF91" s="63"/>
      <c r="AG91" s="34"/>
      <c r="AH91" s="34"/>
    </row>
    <row r="92" spans="4:39" s="35" customFormat="1" ht="15.75" customHeight="1" outlineLevel="1" thickBot="1" x14ac:dyDescent="0.3">
      <c r="D92" s="1"/>
      <c r="E92" s="2"/>
      <c r="F92" s="34"/>
      <c r="G92" s="34"/>
      <c r="H92" s="34"/>
      <c r="I92" s="316"/>
      <c r="J92" s="755" t="s">
        <v>136</v>
      </c>
      <c r="K92" s="756"/>
      <c r="L92" s="756"/>
      <c r="M92" s="756"/>
      <c r="N92" s="757"/>
      <c r="O92" s="757"/>
      <c r="P92" s="757"/>
      <c r="Q92" s="757"/>
      <c r="R92" s="757"/>
      <c r="S92" s="757"/>
      <c r="T92" s="757"/>
      <c r="U92" s="757"/>
      <c r="V92" s="758"/>
      <c r="W92" s="54" t="s">
        <v>82</v>
      </c>
      <c r="X92" s="54" t="s">
        <v>83</v>
      </c>
      <c r="Y92" s="796" t="s">
        <v>84</v>
      </c>
      <c r="Z92" s="797"/>
      <c r="AA92" s="798" t="s">
        <v>145</v>
      </c>
      <c r="AB92" s="799"/>
      <c r="AC92" s="799"/>
      <c r="AD92" s="799"/>
      <c r="AE92" s="799"/>
      <c r="AF92" s="800"/>
      <c r="AG92" s="34"/>
    </row>
    <row r="93" spans="4:39" s="35" customFormat="1" ht="13.5" customHeight="1" outlineLevel="1" x14ac:dyDescent="0.2">
      <c r="D93" s="1"/>
      <c r="E93" s="2"/>
      <c r="F93" s="34"/>
      <c r="G93" s="34"/>
      <c r="H93" s="34"/>
      <c r="I93" s="316"/>
      <c r="J93" s="728" t="s">
        <v>1</v>
      </c>
      <c r="K93" s="729"/>
      <c r="L93" s="729"/>
      <c r="M93" s="730"/>
      <c r="N93" s="153">
        <v>2</v>
      </c>
      <c r="O93" s="49">
        <v>6</v>
      </c>
      <c r="P93" s="49">
        <v>8</v>
      </c>
      <c r="Q93" s="49">
        <v>12</v>
      </c>
      <c r="R93" s="49">
        <v>16</v>
      </c>
      <c r="S93" s="49">
        <v>18</v>
      </c>
      <c r="T93" s="49">
        <v>10</v>
      </c>
      <c r="U93" s="49">
        <v>4</v>
      </c>
      <c r="V93" s="49">
        <v>14</v>
      </c>
      <c r="W93" s="43">
        <v>71.7</v>
      </c>
      <c r="X93" s="43">
        <v>133</v>
      </c>
      <c r="Y93" s="804">
        <v>6676</v>
      </c>
      <c r="Z93" s="805"/>
      <c r="AA93" s="801"/>
      <c r="AB93" s="802"/>
      <c r="AC93" s="802"/>
      <c r="AD93" s="802"/>
      <c r="AE93" s="802"/>
      <c r="AF93" s="803"/>
      <c r="AG93" s="34"/>
    </row>
    <row r="94" spans="4:39" s="35" customFormat="1" ht="13.5" customHeight="1" outlineLevel="1" thickBot="1" x14ac:dyDescent="0.25">
      <c r="D94" s="1"/>
      <c r="E94" s="2"/>
      <c r="F94" s="34"/>
      <c r="G94" s="34"/>
      <c r="H94" s="34"/>
      <c r="I94" s="316"/>
      <c r="J94" s="731" t="s">
        <v>6</v>
      </c>
      <c r="K94" s="732"/>
      <c r="L94" s="732"/>
      <c r="M94" s="733"/>
      <c r="N94" s="146">
        <v>4</v>
      </c>
      <c r="O94" s="5">
        <v>4</v>
      </c>
      <c r="P94" s="5">
        <v>4</v>
      </c>
      <c r="Q94" s="5">
        <v>5</v>
      </c>
      <c r="R94" s="5">
        <v>3</v>
      </c>
      <c r="S94" s="5">
        <v>4</v>
      </c>
      <c r="T94" s="5">
        <v>4</v>
      </c>
      <c r="U94" s="5">
        <v>3</v>
      </c>
      <c r="V94" s="5">
        <v>5</v>
      </c>
      <c r="W94" s="806">
        <f>SUM(N94:V94)</f>
        <v>36</v>
      </c>
      <c r="X94" s="807"/>
      <c r="Y94" s="808">
        <f>W94+X94</f>
        <v>36</v>
      </c>
      <c r="Z94" s="809"/>
      <c r="AA94" s="801"/>
      <c r="AB94" s="802"/>
      <c r="AC94" s="802"/>
      <c r="AD94" s="802"/>
      <c r="AE94" s="802"/>
      <c r="AF94" s="803"/>
      <c r="AG94" s="34"/>
    </row>
    <row r="95" spans="4:39" s="35" customFormat="1" ht="13.5" outlineLevel="1" thickBot="1" x14ac:dyDescent="0.25">
      <c r="D95" s="1"/>
      <c r="E95" s="2"/>
      <c r="F95" s="34"/>
      <c r="G95" s="34"/>
      <c r="H95" s="34"/>
      <c r="I95" s="316"/>
      <c r="J95" s="736" t="s">
        <v>7</v>
      </c>
      <c r="K95" s="737"/>
      <c r="L95" s="737"/>
      <c r="M95" s="738"/>
      <c r="N95" s="147">
        <v>10</v>
      </c>
      <c r="O95" s="71">
        <v>11</v>
      </c>
      <c r="P95" s="71">
        <v>12</v>
      </c>
      <c r="Q95" s="71">
        <v>13</v>
      </c>
      <c r="R95" s="71">
        <v>14</v>
      </c>
      <c r="S95" s="71">
        <v>15</v>
      </c>
      <c r="T95" s="71">
        <v>16</v>
      </c>
      <c r="U95" s="71">
        <v>17</v>
      </c>
      <c r="V95" s="71">
        <v>18</v>
      </c>
      <c r="W95" s="789" t="s">
        <v>2</v>
      </c>
      <c r="X95" s="790"/>
      <c r="Y95" s="71" t="s">
        <v>31</v>
      </c>
      <c r="Z95" s="72" t="s">
        <v>5</v>
      </c>
      <c r="AA95" s="221" t="s">
        <v>38</v>
      </c>
      <c r="AB95" s="132" t="s">
        <v>4</v>
      </c>
      <c r="AC95" s="132" t="s">
        <v>137</v>
      </c>
      <c r="AD95" s="42" t="s">
        <v>36</v>
      </c>
      <c r="AE95" s="791" t="s">
        <v>35</v>
      </c>
      <c r="AF95" s="792"/>
      <c r="AG95" s="34"/>
    </row>
    <row r="96" spans="4:39" s="35" customFormat="1" ht="12.75" outlineLevel="1" x14ac:dyDescent="0.2">
      <c r="D96" s="1"/>
      <c r="E96" s="2"/>
      <c r="F96" s="34"/>
      <c r="G96" s="34"/>
      <c r="H96" s="34"/>
      <c r="I96" s="876">
        <v>1</v>
      </c>
      <c r="J96" s="142" t="s">
        <v>100</v>
      </c>
      <c r="K96" s="747" t="s">
        <v>43</v>
      </c>
      <c r="L96" s="747"/>
      <c r="M96" s="748"/>
      <c r="N96" s="253"/>
      <c r="O96" s="254"/>
      <c r="P96" s="254"/>
      <c r="Q96" s="254"/>
      <c r="R96" s="46"/>
      <c r="S96" s="46"/>
      <c r="T96" s="254"/>
      <c r="U96" s="254"/>
      <c r="V96" s="57"/>
      <c r="W96" s="814"/>
      <c r="X96" s="815"/>
      <c r="Y96" s="73"/>
      <c r="Z96" s="74"/>
      <c r="AA96" s="80">
        <v>17.3</v>
      </c>
      <c r="AB96" s="81">
        <v>20</v>
      </c>
      <c r="AC96" s="97">
        <v>6</v>
      </c>
      <c r="AD96" s="793">
        <v>3</v>
      </c>
      <c r="AE96" s="794">
        <v>0</v>
      </c>
      <c r="AF96" s="795"/>
      <c r="AG96" s="34"/>
    </row>
    <row r="97" spans="4:39" s="35" customFormat="1" ht="12.75" outlineLevel="1" x14ac:dyDescent="0.2">
      <c r="D97" s="1"/>
      <c r="E97" s="2"/>
      <c r="F97" s="34"/>
      <c r="G97" s="34"/>
      <c r="H97" s="34"/>
      <c r="I97" s="877"/>
      <c r="J97" s="143" t="s">
        <v>98</v>
      </c>
      <c r="K97" s="749" t="s">
        <v>42</v>
      </c>
      <c r="L97" s="749"/>
      <c r="M97" s="750"/>
      <c r="N97" s="252"/>
      <c r="O97" s="123"/>
      <c r="P97" s="123"/>
      <c r="Q97" s="123"/>
      <c r="R97" s="123"/>
      <c r="S97" s="123"/>
      <c r="T97" s="123"/>
      <c r="U97" s="123"/>
      <c r="V97" s="124"/>
      <c r="W97" s="816"/>
      <c r="X97" s="817"/>
      <c r="Y97" s="109"/>
      <c r="Z97" s="110"/>
      <c r="AA97" s="88">
        <v>8.6</v>
      </c>
      <c r="AB97" s="89">
        <v>10</v>
      </c>
      <c r="AC97" s="98">
        <v>1</v>
      </c>
      <c r="AD97" s="785"/>
      <c r="AE97" s="786"/>
      <c r="AF97" s="787"/>
      <c r="AG97" s="34"/>
    </row>
    <row r="98" spans="4:39" s="35" customFormat="1" ht="12.75" outlineLevel="1" x14ac:dyDescent="0.2">
      <c r="D98" s="1"/>
      <c r="E98" s="2"/>
      <c r="F98" s="34"/>
      <c r="G98" s="34"/>
      <c r="H98" s="34"/>
      <c r="I98" s="877"/>
      <c r="J98" s="144" t="s">
        <v>101</v>
      </c>
      <c r="K98" s="751" t="s">
        <v>34</v>
      </c>
      <c r="L98" s="751"/>
      <c r="M98" s="752"/>
      <c r="N98" s="119"/>
      <c r="O98" s="45"/>
      <c r="P98" s="45"/>
      <c r="Q98" s="45"/>
      <c r="R98" s="45"/>
      <c r="S98" s="45"/>
      <c r="T98" s="45"/>
      <c r="U98" s="45"/>
      <c r="V98" s="120"/>
      <c r="W98" s="818"/>
      <c r="X98" s="819"/>
      <c r="Y98" s="104"/>
      <c r="Z98" s="105"/>
      <c r="AA98" s="82">
        <v>7.1</v>
      </c>
      <c r="AB98" s="83">
        <v>8</v>
      </c>
      <c r="AC98" s="99">
        <v>0</v>
      </c>
      <c r="AD98" s="778">
        <v>7</v>
      </c>
      <c r="AE98" s="780">
        <v>1</v>
      </c>
      <c r="AF98" s="781"/>
      <c r="AG98" s="34"/>
    </row>
    <row r="99" spans="4:39" s="35" customFormat="1" ht="13.5" outlineLevel="1" thickBot="1" x14ac:dyDescent="0.25">
      <c r="D99" s="1"/>
      <c r="E99" s="2"/>
      <c r="F99" s="34"/>
      <c r="G99" s="34"/>
      <c r="H99" s="34"/>
      <c r="I99" s="878"/>
      <c r="J99" s="145" t="s">
        <v>108</v>
      </c>
      <c r="K99" s="734" t="s">
        <v>128</v>
      </c>
      <c r="L99" s="734"/>
      <c r="M99" s="735"/>
      <c r="N99" s="531"/>
      <c r="O99" s="532"/>
      <c r="P99" s="532"/>
      <c r="Q99" s="69"/>
      <c r="R99" s="69"/>
      <c r="S99" s="69"/>
      <c r="T99" s="69"/>
      <c r="U99" s="532"/>
      <c r="V99" s="70"/>
      <c r="W99" s="812"/>
      <c r="X99" s="813"/>
      <c r="Y99" s="51"/>
      <c r="Z99" s="53"/>
      <c r="AA99" s="90">
        <v>13.5</v>
      </c>
      <c r="AB99" s="91">
        <v>16</v>
      </c>
      <c r="AC99" s="100">
        <v>4</v>
      </c>
      <c r="AD99" s="778"/>
      <c r="AE99" s="780"/>
      <c r="AF99" s="781"/>
      <c r="AG99" s="34"/>
    </row>
    <row r="100" spans="4:39" s="35" customFormat="1" ht="12.75" outlineLevel="1" x14ac:dyDescent="0.2">
      <c r="D100" s="1"/>
      <c r="E100" s="2"/>
      <c r="F100" s="34"/>
      <c r="G100" s="34"/>
      <c r="H100" s="34"/>
      <c r="I100" s="876">
        <v>2</v>
      </c>
      <c r="J100" s="237" t="s">
        <v>103</v>
      </c>
      <c r="K100" s="825" t="s">
        <v>230</v>
      </c>
      <c r="L100" s="825"/>
      <c r="M100" s="826"/>
      <c r="N100" s="533"/>
      <c r="O100" s="46"/>
      <c r="P100" s="46"/>
      <c r="Q100" s="46"/>
      <c r="R100" s="46"/>
      <c r="S100" s="46"/>
      <c r="T100" s="46"/>
      <c r="U100" s="533"/>
      <c r="V100" s="227"/>
      <c r="W100" s="814"/>
      <c r="X100" s="815"/>
      <c r="Y100" s="73"/>
      <c r="Z100" s="73"/>
      <c r="AA100" s="241">
        <v>10.5</v>
      </c>
      <c r="AB100" s="242">
        <v>12</v>
      </c>
      <c r="AC100" s="245">
        <v>2</v>
      </c>
      <c r="AD100" s="785">
        <v>3</v>
      </c>
      <c r="AE100" s="786">
        <v>0</v>
      </c>
      <c r="AF100" s="787"/>
      <c r="AG100" s="34"/>
    </row>
    <row r="101" spans="4:39" s="35" customFormat="1" ht="12.75" outlineLevel="1" x14ac:dyDescent="0.2">
      <c r="D101" s="1"/>
      <c r="E101" s="2"/>
      <c r="F101" s="34"/>
      <c r="G101" s="34"/>
      <c r="H101" s="34"/>
      <c r="I101" s="877"/>
      <c r="J101" s="238" t="s">
        <v>105</v>
      </c>
      <c r="K101" s="827" t="s">
        <v>115</v>
      </c>
      <c r="L101" s="827"/>
      <c r="M101" s="828"/>
      <c r="N101" s="255"/>
      <c r="O101" s="177">
        <v>0.5</v>
      </c>
      <c r="P101" s="198"/>
      <c r="Q101" s="198"/>
      <c r="R101" s="198"/>
      <c r="S101" s="198"/>
      <c r="T101" s="198"/>
      <c r="U101" s="255"/>
      <c r="V101" s="206"/>
      <c r="W101" s="816"/>
      <c r="X101" s="817"/>
      <c r="Y101" s="209"/>
      <c r="Z101" s="209"/>
      <c r="AA101" s="75">
        <v>11.5</v>
      </c>
      <c r="AB101" s="76">
        <v>14</v>
      </c>
      <c r="AC101" s="95">
        <v>2.5</v>
      </c>
      <c r="AD101" s="785"/>
      <c r="AE101" s="786"/>
      <c r="AF101" s="787"/>
      <c r="AG101" s="34"/>
    </row>
    <row r="102" spans="4:39" s="35" customFormat="1" ht="12.75" outlineLevel="1" x14ac:dyDescent="0.2">
      <c r="D102" s="1"/>
      <c r="E102" s="2"/>
      <c r="F102" s="34"/>
      <c r="G102" s="34"/>
      <c r="H102" s="34"/>
      <c r="I102" s="877"/>
      <c r="J102" s="239" t="s">
        <v>96</v>
      </c>
      <c r="K102" s="829" t="s">
        <v>40</v>
      </c>
      <c r="L102" s="829"/>
      <c r="M102" s="830"/>
      <c r="N102" s="534"/>
      <c r="O102" s="534"/>
      <c r="P102" s="534"/>
      <c r="Q102" s="534"/>
      <c r="R102" s="536">
        <v>0.5</v>
      </c>
      <c r="S102" s="200"/>
      <c r="T102" s="534"/>
      <c r="U102" s="534"/>
      <c r="V102" s="535"/>
      <c r="W102" s="818"/>
      <c r="X102" s="819"/>
      <c r="Y102" s="211"/>
      <c r="Z102" s="211"/>
      <c r="AA102" s="84">
        <v>19.5</v>
      </c>
      <c r="AB102" s="85">
        <v>23</v>
      </c>
      <c r="AC102" s="94">
        <v>7.5</v>
      </c>
      <c r="AD102" s="778">
        <v>7</v>
      </c>
      <c r="AE102" s="780">
        <v>1</v>
      </c>
      <c r="AF102" s="781"/>
      <c r="AG102" s="34"/>
    </row>
    <row r="103" spans="4:39" s="35" customFormat="1" ht="13.5" outlineLevel="1" thickBot="1" x14ac:dyDescent="0.25">
      <c r="D103" s="1"/>
      <c r="E103" s="2"/>
      <c r="F103" s="34"/>
      <c r="G103" s="34"/>
      <c r="H103" s="34"/>
      <c r="I103" s="878"/>
      <c r="J103" s="240" t="s">
        <v>94</v>
      </c>
      <c r="K103" s="831" t="s">
        <v>37</v>
      </c>
      <c r="L103" s="831"/>
      <c r="M103" s="832"/>
      <c r="N103" s="229"/>
      <c r="O103" s="229"/>
      <c r="P103" s="229"/>
      <c r="Q103" s="229"/>
      <c r="R103" s="229"/>
      <c r="S103" s="229"/>
      <c r="T103" s="229"/>
      <c r="U103" s="229"/>
      <c r="V103" s="230"/>
      <c r="W103" s="812"/>
      <c r="X103" s="813"/>
      <c r="Y103" s="212"/>
      <c r="Z103" s="212"/>
      <c r="AA103" s="243">
        <v>7.2</v>
      </c>
      <c r="AB103" s="244">
        <v>8</v>
      </c>
      <c r="AC103" s="246">
        <v>0</v>
      </c>
      <c r="AD103" s="778"/>
      <c r="AE103" s="780"/>
      <c r="AF103" s="781"/>
      <c r="AG103" s="34"/>
    </row>
    <row r="104" spans="4:39" s="35" customFormat="1" ht="12.75" outlineLevel="1" x14ac:dyDescent="0.2">
      <c r="D104" s="1"/>
      <c r="E104" s="2"/>
      <c r="F104" s="34"/>
      <c r="G104" s="34"/>
      <c r="H104" s="34"/>
      <c r="I104" s="876">
        <v>3</v>
      </c>
      <c r="J104" s="142" t="s">
        <v>97</v>
      </c>
      <c r="K104" s="747" t="s">
        <v>88</v>
      </c>
      <c r="L104" s="747"/>
      <c r="M104" s="748"/>
      <c r="N104" s="46"/>
      <c r="O104" s="46"/>
      <c r="P104" s="46"/>
      <c r="Q104" s="46"/>
      <c r="R104" s="46"/>
      <c r="S104" s="46"/>
      <c r="T104" s="46"/>
      <c r="U104" s="46"/>
      <c r="V104" s="227"/>
      <c r="W104" s="814"/>
      <c r="X104" s="815"/>
      <c r="Y104" s="50"/>
      <c r="Z104" s="50"/>
      <c r="AA104" s="80">
        <v>8.5</v>
      </c>
      <c r="AB104" s="81">
        <v>10</v>
      </c>
      <c r="AC104" s="97">
        <v>0</v>
      </c>
      <c r="AD104" s="785">
        <v>6</v>
      </c>
      <c r="AE104" s="786">
        <v>1</v>
      </c>
      <c r="AF104" s="787"/>
      <c r="AG104" s="34"/>
    </row>
    <row r="105" spans="4:39" s="35" customFormat="1" ht="12.75" outlineLevel="1" x14ac:dyDescent="0.2">
      <c r="D105" s="1"/>
      <c r="E105" s="2"/>
      <c r="F105" s="34"/>
      <c r="G105" s="34"/>
      <c r="H105" s="34"/>
      <c r="I105" s="877"/>
      <c r="J105" s="143" t="s">
        <v>99</v>
      </c>
      <c r="K105" s="749" t="s">
        <v>87</v>
      </c>
      <c r="L105" s="749"/>
      <c r="M105" s="750"/>
      <c r="N105" s="503">
        <v>0.5</v>
      </c>
      <c r="O105" s="198"/>
      <c r="P105" s="198"/>
      <c r="Q105" s="198"/>
      <c r="R105" s="198"/>
      <c r="S105" s="198"/>
      <c r="T105" s="198"/>
      <c r="U105" s="198"/>
      <c r="V105" s="206"/>
      <c r="W105" s="816"/>
      <c r="X105" s="817"/>
      <c r="Y105" s="209"/>
      <c r="Z105" s="209"/>
      <c r="AA105" s="88">
        <v>9.5</v>
      </c>
      <c r="AB105" s="89">
        <v>11</v>
      </c>
      <c r="AC105" s="98">
        <v>0.5</v>
      </c>
      <c r="AD105" s="785"/>
      <c r="AE105" s="786"/>
      <c r="AF105" s="787"/>
      <c r="AG105" s="34"/>
    </row>
    <row r="106" spans="4:39" s="35" customFormat="1" ht="12.75" outlineLevel="1" x14ac:dyDescent="0.2">
      <c r="D106" s="1"/>
      <c r="E106" s="2"/>
      <c r="F106" s="34"/>
      <c r="G106" s="34"/>
      <c r="H106" s="34"/>
      <c r="I106" s="877"/>
      <c r="J106" s="144" t="s">
        <v>102</v>
      </c>
      <c r="K106" s="751" t="s">
        <v>46</v>
      </c>
      <c r="L106" s="751"/>
      <c r="M106" s="752"/>
      <c r="N106" s="507"/>
      <c r="O106" s="507"/>
      <c r="P106" s="185">
        <v>0.5</v>
      </c>
      <c r="Q106" s="201"/>
      <c r="R106" s="201"/>
      <c r="S106" s="201"/>
      <c r="T106" s="201"/>
      <c r="U106" s="507"/>
      <c r="V106" s="207"/>
      <c r="W106" s="818"/>
      <c r="X106" s="819"/>
      <c r="Y106" s="210"/>
      <c r="Z106" s="210"/>
      <c r="AA106" s="82">
        <v>15.5</v>
      </c>
      <c r="AB106" s="83">
        <v>18</v>
      </c>
      <c r="AC106" s="99">
        <v>3.5</v>
      </c>
      <c r="AD106" s="778">
        <v>4</v>
      </c>
      <c r="AE106" s="780">
        <v>0</v>
      </c>
      <c r="AF106" s="781"/>
      <c r="AG106" s="34"/>
    </row>
    <row r="107" spans="4:39" s="35" customFormat="1" ht="13.5" outlineLevel="1" thickBot="1" x14ac:dyDescent="0.25">
      <c r="D107" s="1"/>
      <c r="E107" s="2"/>
      <c r="F107" s="34"/>
      <c r="G107" s="34"/>
      <c r="H107" s="34"/>
      <c r="I107" s="878"/>
      <c r="J107" s="144" t="s">
        <v>107</v>
      </c>
      <c r="K107" s="751" t="s">
        <v>33</v>
      </c>
      <c r="L107" s="751"/>
      <c r="M107" s="752"/>
      <c r="N107" s="537">
        <v>0.5</v>
      </c>
      <c r="O107" s="229"/>
      <c r="P107" s="229"/>
      <c r="Q107" s="229"/>
      <c r="R107" s="229"/>
      <c r="S107" s="229"/>
      <c r="T107" s="229"/>
      <c r="U107" s="229"/>
      <c r="V107" s="230"/>
      <c r="W107" s="812"/>
      <c r="X107" s="813"/>
      <c r="Y107" s="212"/>
      <c r="Z107" s="212"/>
      <c r="AA107" s="90">
        <v>9.4</v>
      </c>
      <c r="AB107" s="91">
        <v>11</v>
      </c>
      <c r="AC107" s="100">
        <v>0.5</v>
      </c>
      <c r="AD107" s="778"/>
      <c r="AE107" s="780"/>
      <c r="AF107" s="781"/>
      <c r="AG107" s="34"/>
    </row>
    <row r="108" spans="4:39" s="35" customFormat="1" ht="12.75" outlineLevel="1" x14ac:dyDescent="0.2">
      <c r="D108" s="1"/>
      <c r="E108" s="2"/>
      <c r="F108" s="34"/>
      <c r="G108" s="34"/>
      <c r="H108" s="34"/>
      <c r="I108" s="888">
        <v>4</v>
      </c>
      <c r="J108" s="424" t="s">
        <v>93</v>
      </c>
      <c r="K108" s="739" t="s">
        <v>41</v>
      </c>
      <c r="L108" s="739"/>
      <c r="M108" s="740"/>
      <c r="N108" s="421"/>
      <c r="O108" s="46"/>
      <c r="P108" s="46"/>
      <c r="Q108" s="257"/>
      <c r="R108" s="258"/>
      <c r="S108" s="257"/>
      <c r="T108" s="258"/>
      <c r="U108" s="257"/>
      <c r="V108" s="259"/>
      <c r="W108" s="814"/>
      <c r="X108" s="815"/>
      <c r="Y108" s="260"/>
      <c r="Z108" s="260"/>
      <c r="AA108" s="77">
        <v>4.7</v>
      </c>
      <c r="AB108" s="78">
        <v>6</v>
      </c>
      <c r="AC108" s="79">
        <v>0</v>
      </c>
      <c r="AD108" s="785">
        <v>4</v>
      </c>
      <c r="AE108" s="786">
        <v>0</v>
      </c>
      <c r="AF108" s="787"/>
      <c r="AG108" s="34"/>
    </row>
    <row r="109" spans="4:39" s="35" customFormat="1" ht="12.75" outlineLevel="1" x14ac:dyDescent="0.2">
      <c r="D109" s="1"/>
      <c r="E109" s="2"/>
      <c r="F109" s="34"/>
      <c r="G109" s="34"/>
      <c r="H109" s="34"/>
      <c r="I109" s="889"/>
      <c r="J109" s="150" t="s">
        <v>95</v>
      </c>
      <c r="K109" s="810" t="s">
        <v>39</v>
      </c>
      <c r="L109" s="810"/>
      <c r="M109" s="811"/>
      <c r="N109" s="422"/>
      <c r="O109" s="251"/>
      <c r="P109" s="198"/>
      <c r="Q109" s="198"/>
      <c r="R109" s="198"/>
      <c r="S109" s="198"/>
      <c r="T109" s="198"/>
      <c r="U109" s="251"/>
      <c r="V109" s="206"/>
      <c r="W109" s="816"/>
      <c r="X109" s="817"/>
      <c r="Y109" s="209"/>
      <c r="Z109" s="209"/>
      <c r="AA109" s="84">
        <v>10.1</v>
      </c>
      <c r="AB109" s="85">
        <v>12</v>
      </c>
      <c r="AC109" s="218">
        <v>3</v>
      </c>
      <c r="AD109" s="785"/>
      <c r="AE109" s="786"/>
      <c r="AF109" s="787"/>
      <c r="AG109" s="34"/>
    </row>
    <row r="110" spans="4:39" s="35" customFormat="1" ht="12.75" outlineLevel="1" x14ac:dyDescent="0.2">
      <c r="D110" s="1"/>
      <c r="E110" s="2"/>
      <c r="F110" s="34"/>
      <c r="G110" s="34"/>
      <c r="H110" s="34"/>
      <c r="I110" s="889"/>
      <c r="J110" s="140" t="s">
        <v>106</v>
      </c>
      <c r="K110" s="743" t="s">
        <v>12</v>
      </c>
      <c r="L110" s="743"/>
      <c r="M110" s="744"/>
      <c r="N110" s="529">
        <v>2</v>
      </c>
      <c r="O110" s="513"/>
      <c r="P110" s="513"/>
      <c r="Q110" s="513"/>
      <c r="R110" s="513"/>
      <c r="S110" s="513"/>
      <c r="T110" s="513"/>
      <c r="U110" s="530">
        <v>2</v>
      </c>
      <c r="V110" s="256"/>
      <c r="W110" s="818"/>
      <c r="X110" s="819"/>
      <c r="Y110" s="211"/>
      <c r="Z110" s="211"/>
      <c r="AA110" s="75">
        <v>24</v>
      </c>
      <c r="AB110" s="76">
        <v>28</v>
      </c>
      <c r="AC110" s="217">
        <v>11</v>
      </c>
      <c r="AD110" s="778">
        <v>6</v>
      </c>
      <c r="AE110" s="780">
        <v>1</v>
      </c>
      <c r="AF110" s="781"/>
      <c r="AG110" s="34"/>
    </row>
    <row r="111" spans="4:39" s="35" customFormat="1" ht="13.5" outlineLevel="1" thickBot="1" x14ac:dyDescent="0.25">
      <c r="D111" s="1"/>
      <c r="E111" s="2"/>
      <c r="F111" s="34"/>
      <c r="G111" s="34"/>
      <c r="H111" s="34"/>
      <c r="I111" s="890"/>
      <c r="J111" s="141" t="s">
        <v>104</v>
      </c>
      <c r="K111" s="745" t="s">
        <v>11</v>
      </c>
      <c r="L111" s="745"/>
      <c r="M111" s="746"/>
      <c r="N111" s="423"/>
      <c r="O111" s="125"/>
      <c r="P111" s="261">
        <v>0.5</v>
      </c>
      <c r="Q111" s="205"/>
      <c r="R111" s="205"/>
      <c r="S111" s="205"/>
      <c r="T111" s="205"/>
      <c r="U111" s="125"/>
      <c r="V111" s="208"/>
      <c r="W111" s="812"/>
      <c r="X111" s="813"/>
      <c r="Y111" s="212"/>
      <c r="Z111" s="212"/>
      <c r="AA111" s="86">
        <v>10.9</v>
      </c>
      <c r="AB111" s="87">
        <v>13</v>
      </c>
      <c r="AC111" s="225">
        <v>3.5</v>
      </c>
      <c r="AD111" s="779"/>
      <c r="AE111" s="782"/>
      <c r="AF111" s="783"/>
      <c r="AG111" s="34"/>
      <c r="AH111" s="34"/>
    </row>
    <row r="112" spans="4:39" s="35" customFormat="1" ht="12.75" outlineLevel="1" x14ac:dyDescent="0.2">
      <c r="D112" s="1"/>
      <c r="E112" s="2"/>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J112" s="4"/>
      <c r="AK112" s="4"/>
      <c r="AL112" s="4"/>
      <c r="AM112" s="4"/>
    </row>
    <row r="113" spans="2:33" x14ac:dyDescent="0.25">
      <c r="AB113" s="8"/>
    </row>
    <row r="114" spans="2:33" ht="15.75" thickBot="1" x14ac:dyDescent="0.3">
      <c r="B114" s="317"/>
      <c r="C114" s="133" t="s">
        <v>147</v>
      </c>
      <c r="D114" s="133"/>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2"/>
      <c r="AC114" s="61"/>
      <c r="AD114" s="60"/>
      <c r="AE114" s="63"/>
      <c r="AF114" s="63"/>
      <c r="AG114" s="4"/>
    </row>
    <row r="115" spans="2:33" ht="15.75" customHeight="1" outlineLevel="1" thickBot="1" x14ac:dyDescent="0.3">
      <c r="B115" s="317"/>
      <c r="C115" s="764" t="s">
        <v>149</v>
      </c>
      <c r="D115" s="757"/>
      <c r="E115" s="757"/>
      <c r="F115" s="757"/>
      <c r="G115" s="757"/>
      <c r="H115" s="757"/>
      <c r="I115" s="757"/>
      <c r="J115" s="757"/>
      <c r="K115" s="757"/>
      <c r="L115" s="757"/>
      <c r="M115" s="757"/>
      <c r="N115" s="757"/>
      <c r="O115" s="757"/>
      <c r="P115" s="757"/>
      <c r="Q115" s="757"/>
      <c r="R115" s="757"/>
      <c r="S115" s="757"/>
      <c r="T115" s="757"/>
      <c r="U115" s="757"/>
      <c r="V115" s="758"/>
      <c r="W115" s="54" t="s">
        <v>82</v>
      </c>
      <c r="X115" s="54" t="s">
        <v>83</v>
      </c>
      <c r="Y115" s="796" t="s">
        <v>84</v>
      </c>
      <c r="Z115" s="797"/>
      <c r="AA115" s="861" t="s">
        <v>133</v>
      </c>
      <c r="AB115" s="862"/>
      <c r="AC115" s="862"/>
      <c r="AD115" s="862"/>
      <c r="AE115" s="862"/>
      <c r="AF115" s="863"/>
      <c r="AG115" s="4"/>
    </row>
    <row r="116" spans="2:33" ht="24" customHeight="1" outlineLevel="1" x14ac:dyDescent="0.2">
      <c r="B116" s="317"/>
      <c r="C116" s="774" t="s">
        <v>1</v>
      </c>
      <c r="D116" s="775"/>
      <c r="E116" s="58">
        <v>9</v>
      </c>
      <c r="F116" s="56">
        <v>15</v>
      </c>
      <c r="G116" s="56">
        <v>3</v>
      </c>
      <c r="H116" s="56">
        <v>17</v>
      </c>
      <c r="I116" s="56">
        <v>7</v>
      </c>
      <c r="J116" s="56">
        <v>5</v>
      </c>
      <c r="K116" s="56">
        <v>11</v>
      </c>
      <c r="L116" s="56">
        <v>13</v>
      </c>
      <c r="M116" s="59">
        <v>1</v>
      </c>
      <c r="N116" s="58">
        <v>6</v>
      </c>
      <c r="O116" s="56">
        <v>8</v>
      </c>
      <c r="P116" s="56">
        <v>18</v>
      </c>
      <c r="Q116" s="56">
        <v>10</v>
      </c>
      <c r="R116" s="56">
        <v>12</v>
      </c>
      <c r="S116" s="56">
        <v>4</v>
      </c>
      <c r="T116" s="56">
        <v>16</v>
      </c>
      <c r="U116" s="56">
        <v>14</v>
      </c>
      <c r="V116" s="44">
        <v>2</v>
      </c>
      <c r="W116" s="55">
        <v>73.3</v>
      </c>
      <c r="X116" s="56">
        <v>142</v>
      </c>
      <c r="Y116" s="804">
        <v>6739</v>
      </c>
      <c r="Z116" s="805"/>
      <c r="AA116" s="864"/>
      <c r="AB116" s="865"/>
      <c r="AC116" s="865"/>
      <c r="AD116" s="865"/>
      <c r="AE116" s="865"/>
      <c r="AF116" s="866"/>
      <c r="AG116" s="4"/>
    </row>
    <row r="117" spans="2:33" ht="13.5" customHeight="1" outlineLevel="1" thickBot="1" x14ac:dyDescent="0.25">
      <c r="B117" s="317"/>
      <c r="C117" s="776" t="s">
        <v>6</v>
      </c>
      <c r="D117" s="777"/>
      <c r="E117" s="39">
        <v>4</v>
      </c>
      <c r="F117" s="67">
        <v>4</v>
      </c>
      <c r="G117" s="67">
        <v>4</v>
      </c>
      <c r="H117" s="67">
        <v>3</v>
      </c>
      <c r="I117" s="67">
        <v>5</v>
      </c>
      <c r="J117" s="67">
        <v>3</v>
      </c>
      <c r="K117" s="67">
        <v>4</v>
      </c>
      <c r="L117" s="67">
        <v>5</v>
      </c>
      <c r="M117" s="65">
        <v>4</v>
      </c>
      <c r="N117" s="39">
        <v>4</v>
      </c>
      <c r="O117" s="67">
        <v>5</v>
      </c>
      <c r="P117" s="67">
        <v>4</v>
      </c>
      <c r="Q117" s="67">
        <v>3</v>
      </c>
      <c r="R117" s="67">
        <v>4</v>
      </c>
      <c r="S117" s="67">
        <v>4</v>
      </c>
      <c r="T117" s="67">
        <v>5</v>
      </c>
      <c r="U117" s="67">
        <v>3</v>
      </c>
      <c r="V117" s="40">
        <v>4</v>
      </c>
      <c r="W117" s="66">
        <f>SUM(E117:M117)</f>
        <v>36</v>
      </c>
      <c r="X117" s="67">
        <f>SUM(N117:V117)</f>
        <v>36</v>
      </c>
      <c r="Y117" s="856">
        <f>W117+X117</f>
        <v>72</v>
      </c>
      <c r="Z117" s="857"/>
      <c r="AA117" s="864"/>
      <c r="AB117" s="865"/>
      <c r="AC117" s="865"/>
      <c r="AD117" s="865"/>
      <c r="AE117" s="865"/>
      <c r="AF117" s="866"/>
      <c r="AG117" s="4"/>
    </row>
    <row r="118" spans="2:33" ht="13.5" outlineLevel="1" thickBot="1" x14ac:dyDescent="0.25">
      <c r="B118" s="317"/>
      <c r="C118" s="64"/>
      <c r="D118" s="149" t="s">
        <v>7</v>
      </c>
      <c r="E118" s="134" t="s">
        <v>16</v>
      </c>
      <c r="F118" s="135" t="s">
        <v>17</v>
      </c>
      <c r="G118" s="135" t="s">
        <v>15</v>
      </c>
      <c r="H118" s="135" t="s">
        <v>13</v>
      </c>
      <c r="I118" s="135" t="s">
        <v>14</v>
      </c>
      <c r="J118" s="135" t="s">
        <v>18</v>
      </c>
      <c r="K118" s="135" t="s">
        <v>19</v>
      </c>
      <c r="L118" s="135" t="s">
        <v>20</v>
      </c>
      <c r="M118" s="135" t="s">
        <v>21</v>
      </c>
      <c r="N118" s="136" t="s">
        <v>22</v>
      </c>
      <c r="O118" s="135" t="s">
        <v>23</v>
      </c>
      <c r="P118" s="135" t="s">
        <v>24</v>
      </c>
      <c r="Q118" s="135" t="s">
        <v>25</v>
      </c>
      <c r="R118" s="135" t="s">
        <v>26</v>
      </c>
      <c r="S118" s="135" t="s">
        <v>27</v>
      </c>
      <c r="T118" s="135" t="s">
        <v>28</v>
      </c>
      <c r="U118" s="135" t="s">
        <v>29</v>
      </c>
      <c r="V118" s="135" t="s">
        <v>30</v>
      </c>
      <c r="W118" s="134" t="s">
        <v>3</v>
      </c>
      <c r="X118" s="135" t="s">
        <v>2</v>
      </c>
      <c r="Y118" s="135" t="s">
        <v>31</v>
      </c>
      <c r="Z118" s="135" t="s">
        <v>5</v>
      </c>
      <c r="AA118" s="134" t="s">
        <v>38</v>
      </c>
      <c r="AB118" s="135" t="s">
        <v>4</v>
      </c>
      <c r="AC118" s="137" t="s">
        <v>247</v>
      </c>
      <c r="AD118" s="896" t="s">
        <v>35</v>
      </c>
      <c r="AE118" s="897"/>
      <c r="AF118" s="898"/>
      <c r="AG118" s="4"/>
    </row>
    <row r="119" spans="2:33" s="35" customFormat="1" ht="15" customHeight="1" outlineLevel="1" x14ac:dyDescent="0.25">
      <c r="B119" s="727">
        <v>1</v>
      </c>
      <c r="C119" s="296" t="s">
        <v>93</v>
      </c>
      <c r="D119" s="297" t="s">
        <v>41</v>
      </c>
      <c r="E119" s="370"/>
      <c r="F119" s="351"/>
      <c r="G119" s="351"/>
      <c r="H119" s="351"/>
      <c r="I119" s="351"/>
      <c r="J119" s="351"/>
      <c r="K119" s="351"/>
      <c r="L119" s="351"/>
      <c r="M119" s="271"/>
      <c r="N119" s="364"/>
      <c r="O119" s="351"/>
      <c r="P119" s="351"/>
      <c r="Q119" s="351"/>
      <c r="R119" s="351"/>
      <c r="S119" s="351"/>
      <c r="T119" s="351"/>
      <c r="U119" s="351"/>
      <c r="V119" s="269"/>
      <c r="W119" s="639">
        <v>45</v>
      </c>
      <c r="X119" s="639">
        <v>45</v>
      </c>
      <c r="Y119" s="654">
        <f>W119+X119</f>
        <v>90</v>
      </c>
      <c r="Z119" s="655">
        <f>Y119-AB119</f>
        <v>84</v>
      </c>
      <c r="AA119" s="288">
        <v>4.7</v>
      </c>
      <c r="AB119" s="93">
        <v>6</v>
      </c>
      <c r="AC119" s="289">
        <v>0</v>
      </c>
      <c r="AD119" s="882">
        <v>1</v>
      </c>
      <c r="AE119" s="883"/>
      <c r="AF119" s="884"/>
    </row>
    <row r="120" spans="2:33" s="35" customFormat="1" ht="18" customHeight="1" outlineLevel="1" x14ac:dyDescent="0.25">
      <c r="B120" s="727"/>
      <c r="C120" s="298" t="s">
        <v>97</v>
      </c>
      <c r="D120" s="299" t="s">
        <v>88</v>
      </c>
      <c r="E120" s="371"/>
      <c r="F120" s="353"/>
      <c r="G120" s="353"/>
      <c r="H120" s="353"/>
      <c r="I120" s="353"/>
      <c r="J120" s="353"/>
      <c r="K120" s="353"/>
      <c r="L120" s="353"/>
      <c r="M120" s="275"/>
      <c r="N120" s="365"/>
      <c r="O120" s="353"/>
      <c r="P120" s="353"/>
      <c r="Q120" s="353"/>
      <c r="R120" s="353"/>
      <c r="S120" s="353"/>
      <c r="T120" s="353"/>
      <c r="U120" s="353"/>
      <c r="V120" s="273"/>
      <c r="W120" s="641">
        <v>51</v>
      </c>
      <c r="X120" s="641">
        <v>50</v>
      </c>
      <c r="Y120" s="656">
        <f t="shared" ref="Y120:Y134" si="2">W120+X120</f>
        <v>101</v>
      </c>
      <c r="Z120" s="657">
        <f t="shared" ref="Z120:Z134" si="3">Y120-AB120</f>
        <v>90</v>
      </c>
      <c r="AA120" s="290">
        <v>8.5</v>
      </c>
      <c r="AB120" s="98">
        <v>11</v>
      </c>
      <c r="AC120" s="291">
        <v>5</v>
      </c>
      <c r="AD120" s="879">
        <v>0</v>
      </c>
      <c r="AE120" s="880"/>
      <c r="AF120" s="881"/>
    </row>
    <row r="121" spans="2:33" s="35" customFormat="1" outlineLevel="1" x14ac:dyDescent="0.25">
      <c r="B121" s="727"/>
      <c r="C121" s="239" t="s">
        <v>96</v>
      </c>
      <c r="D121" s="303" t="s">
        <v>40</v>
      </c>
      <c r="E121" s="374"/>
      <c r="F121" s="354"/>
      <c r="G121" s="354"/>
      <c r="H121" s="354"/>
      <c r="I121" s="354"/>
      <c r="J121" s="354"/>
      <c r="K121" s="354"/>
      <c r="L121" s="354"/>
      <c r="M121" s="375"/>
      <c r="N121" s="368"/>
      <c r="O121" s="354"/>
      <c r="P121" s="354"/>
      <c r="Q121" s="354"/>
      <c r="R121" s="354"/>
      <c r="S121" s="354"/>
      <c r="T121" s="354"/>
      <c r="U121" s="354"/>
      <c r="V121" s="378"/>
      <c r="W121" s="647">
        <v>54</v>
      </c>
      <c r="X121" s="647">
        <v>49</v>
      </c>
      <c r="Y121" s="658">
        <f t="shared" si="2"/>
        <v>103</v>
      </c>
      <c r="Z121" s="659">
        <f t="shared" si="3"/>
        <v>78</v>
      </c>
      <c r="AA121" s="280">
        <v>19.5</v>
      </c>
      <c r="AB121" s="94">
        <v>25</v>
      </c>
      <c r="AC121" s="281">
        <v>3</v>
      </c>
      <c r="AD121" s="885">
        <v>0</v>
      </c>
      <c r="AE121" s="886"/>
      <c r="AF121" s="887"/>
    </row>
    <row r="122" spans="2:33" s="35" customFormat="1" ht="15.75" outlineLevel="1" thickBot="1" x14ac:dyDescent="0.3">
      <c r="B122" s="727"/>
      <c r="C122" s="329" t="s">
        <v>100</v>
      </c>
      <c r="D122" s="330" t="s">
        <v>43</v>
      </c>
      <c r="E122" s="401"/>
      <c r="F122" s="402"/>
      <c r="G122" s="402"/>
      <c r="H122" s="402"/>
      <c r="I122" s="402"/>
      <c r="J122" s="402"/>
      <c r="K122" s="402"/>
      <c r="L122" s="402"/>
      <c r="M122" s="315"/>
      <c r="N122" s="403"/>
      <c r="O122" s="402"/>
      <c r="P122" s="402"/>
      <c r="Q122" s="402"/>
      <c r="R122" s="402"/>
      <c r="S122" s="402"/>
      <c r="T122" s="402"/>
      <c r="U122" s="402"/>
      <c r="V122" s="314"/>
      <c r="W122" s="653">
        <v>50</v>
      </c>
      <c r="X122" s="653">
        <v>41</v>
      </c>
      <c r="Y122" s="660">
        <f t="shared" si="2"/>
        <v>91</v>
      </c>
      <c r="Z122" s="661">
        <f t="shared" si="3"/>
        <v>69</v>
      </c>
      <c r="AA122" s="331">
        <v>17.3</v>
      </c>
      <c r="AB122" s="332">
        <v>22</v>
      </c>
      <c r="AC122" s="333">
        <v>0</v>
      </c>
      <c r="AD122" s="885">
        <v>1</v>
      </c>
      <c r="AE122" s="886"/>
      <c r="AF122" s="887"/>
    </row>
    <row r="123" spans="2:33" outlineLevel="1" x14ac:dyDescent="0.25">
      <c r="B123" s="727">
        <v>2</v>
      </c>
      <c r="C123" s="342" t="s">
        <v>108</v>
      </c>
      <c r="D123" s="343" t="s">
        <v>128</v>
      </c>
      <c r="E123" s="408"/>
      <c r="F123" s="409"/>
      <c r="G123" s="409"/>
      <c r="H123" s="409"/>
      <c r="I123" s="409"/>
      <c r="J123" s="409"/>
      <c r="K123" s="409"/>
      <c r="L123" s="409"/>
      <c r="M123" s="313"/>
      <c r="N123" s="410"/>
      <c r="O123" s="409"/>
      <c r="P123" s="409"/>
      <c r="Q123" s="409"/>
      <c r="R123" s="409"/>
      <c r="S123" s="409"/>
      <c r="T123" s="409"/>
      <c r="U123" s="409"/>
      <c r="V123" s="311"/>
      <c r="W123" s="639">
        <v>43</v>
      </c>
      <c r="X123" s="639">
        <v>53</v>
      </c>
      <c r="Y123" s="654">
        <f t="shared" si="2"/>
        <v>96</v>
      </c>
      <c r="Z123" s="655">
        <f t="shared" si="3"/>
        <v>79</v>
      </c>
      <c r="AA123" s="344">
        <v>13.5</v>
      </c>
      <c r="AB123" s="345">
        <v>17</v>
      </c>
      <c r="AC123" s="346">
        <v>3</v>
      </c>
      <c r="AD123" s="882">
        <v>1</v>
      </c>
      <c r="AE123" s="883"/>
      <c r="AF123" s="884"/>
      <c r="AG123" s="4"/>
    </row>
    <row r="124" spans="2:33" outlineLevel="1" x14ac:dyDescent="0.25">
      <c r="B124" s="727"/>
      <c r="C124" s="238" t="s">
        <v>105</v>
      </c>
      <c r="D124" s="302" t="s">
        <v>115</v>
      </c>
      <c r="E124" s="371"/>
      <c r="F124" s="353"/>
      <c r="G124" s="353"/>
      <c r="H124" s="353"/>
      <c r="I124" s="353"/>
      <c r="J124" s="353"/>
      <c r="K124" s="353"/>
      <c r="L124" s="353"/>
      <c r="M124" s="275"/>
      <c r="N124" s="365"/>
      <c r="O124" s="353"/>
      <c r="P124" s="353"/>
      <c r="Q124" s="353"/>
      <c r="R124" s="353"/>
      <c r="S124" s="353"/>
      <c r="T124" s="353"/>
      <c r="U124" s="353"/>
      <c r="V124" s="273"/>
      <c r="W124" s="641">
        <v>49</v>
      </c>
      <c r="X124" s="641">
        <v>56</v>
      </c>
      <c r="Y124" s="656">
        <f t="shared" si="2"/>
        <v>105</v>
      </c>
      <c r="Z124" s="657">
        <f t="shared" si="3"/>
        <v>91</v>
      </c>
      <c r="AA124" s="294">
        <v>11.5</v>
      </c>
      <c r="AB124" s="95">
        <v>14</v>
      </c>
      <c r="AC124" s="295">
        <v>0</v>
      </c>
      <c r="AD124" s="879">
        <v>0</v>
      </c>
      <c r="AE124" s="880"/>
      <c r="AF124" s="881"/>
      <c r="AG124" s="4"/>
    </row>
    <row r="125" spans="2:33" outlineLevel="1" x14ac:dyDescent="0.25">
      <c r="B125" s="727"/>
      <c r="C125" s="300" t="s">
        <v>107</v>
      </c>
      <c r="D125" s="301" t="s">
        <v>33</v>
      </c>
      <c r="E125" s="372"/>
      <c r="F125" s="352"/>
      <c r="G125" s="352"/>
      <c r="H125" s="352"/>
      <c r="I125" s="352"/>
      <c r="J125" s="352"/>
      <c r="K125" s="352"/>
      <c r="L125" s="352"/>
      <c r="M125" s="285"/>
      <c r="N125" s="366"/>
      <c r="O125" s="352"/>
      <c r="P125" s="352"/>
      <c r="Q125" s="352"/>
      <c r="R125" s="352"/>
      <c r="S125" s="352"/>
      <c r="T125" s="352"/>
      <c r="U125" s="352"/>
      <c r="V125" s="283"/>
      <c r="W125" s="647">
        <v>44</v>
      </c>
      <c r="X125" s="647">
        <v>45</v>
      </c>
      <c r="Y125" s="658">
        <f t="shared" si="2"/>
        <v>89</v>
      </c>
      <c r="Z125" s="659">
        <f t="shared" si="3"/>
        <v>77</v>
      </c>
      <c r="AA125" s="292">
        <v>9.4</v>
      </c>
      <c r="AB125" s="99">
        <v>12</v>
      </c>
      <c r="AC125" s="293">
        <v>0</v>
      </c>
      <c r="AD125" s="885">
        <v>1</v>
      </c>
      <c r="AE125" s="886"/>
      <c r="AF125" s="887"/>
      <c r="AG125" s="4"/>
    </row>
    <row r="126" spans="2:33" ht="15.75" outlineLevel="1" thickBot="1" x14ac:dyDescent="0.3">
      <c r="B126" s="727"/>
      <c r="C126" s="304" t="s">
        <v>104</v>
      </c>
      <c r="D126" s="305" t="s">
        <v>11</v>
      </c>
      <c r="E126" s="401"/>
      <c r="F126" s="402"/>
      <c r="G126" s="402"/>
      <c r="H126" s="402"/>
      <c r="I126" s="402"/>
      <c r="J126" s="402"/>
      <c r="K126" s="402"/>
      <c r="L126" s="402"/>
      <c r="M126" s="315"/>
      <c r="N126" s="403"/>
      <c r="O126" s="402"/>
      <c r="P126" s="402"/>
      <c r="Q126" s="402"/>
      <c r="R126" s="402"/>
      <c r="S126" s="402"/>
      <c r="T126" s="402"/>
      <c r="U126" s="402"/>
      <c r="V126" s="314"/>
      <c r="W126" s="653">
        <v>47</v>
      </c>
      <c r="X126" s="653">
        <v>46</v>
      </c>
      <c r="Y126" s="660">
        <f t="shared" si="2"/>
        <v>93</v>
      </c>
      <c r="Z126" s="661">
        <f t="shared" si="3"/>
        <v>79</v>
      </c>
      <c r="AA126" s="139">
        <v>10.9</v>
      </c>
      <c r="AB126" s="96">
        <v>14</v>
      </c>
      <c r="AC126" s="103">
        <v>2</v>
      </c>
      <c r="AD126" s="885">
        <v>0</v>
      </c>
      <c r="AE126" s="886"/>
      <c r="AF126" s="887"/>
      <c r="AG126" s="4"/>
    </row>
    <row r="127" spans="2:33" s="35" customFormat="1" outlineLevel="1" x14ac:dyDescent="0.25">
      <c r="B127" s="727">
        <v>3</v>
      </c>
      <c r="C127" s="296" t="s">
        <v>94</v>
      </c>
      <c r="D127" s="297" t="s">
        <v>37</v>
      </c>
      <c r="E127" s="408"/>
      <c r="F127" s="409"/>
      <c r="G127" s="409"/>
      <c r="H127" s="409"/>
      <c r="I127" s="409"/>
      <c r="J127" s="409"/>
      <c r="K127" s="409"/>
      <c r="L127" s="409"/>
      <c r="M127" s="313"/>
      <c r="N127" s="410"/>
      <c r="O127" s="409"/>
      <c r="P127" s="409"/>
      <c r="Q127" s="409"/>
      <c r="R127" s="409"/>
      <c r="S127" s="409"/>
      <c r="T127" s="409"/>
      <c r="U127" s="409"/>
      <c r="V127" s="311"/>
      <c r="W127" s="639">
        <v>43</v>
      </c>
      <c r="X127" s="639">
        <v>40</v>
      </c>
      <c r="Y127" s="654">
        <f t="shared" si="2"/>
        <v>83</v>
      </c>
      <c r="Z127" s="655">
        <f t="shared" si="3"/>
        <v>74</v>
      </c>
      <c r="AA127" s="288">
        <v>7.2</v>
      </c>
      <c r="AB127" s="93">
        <v>9</v>
      </c>
      <c r="AC127" s="289">
        <v>0</v>
      </c>
      <c r="AD127" s="882">
        <v>1</v>
      </c>
      <c r="AE127" s="883"/>
      <c r="AF127" s="884"/>
    </row>
    <row r="128" spans="2:33" s="35" customFormat="1" outlineLevel="1" x14ac:dyDescent="0.25">
      <c r="B128" s="727"/>
      <c r="C128" s="298" t="s">
        <v>98</v>
      </c>
      <c r="D128" s="299" t="s">
        <v>42</v>
      </c>
      <c r="E128" s="373"/>
      <c r="F128" s="355"/>
      <c r="G128" s="355"/>
      <c r="H128" s="355"/>
      <c r="I128" s="355"/>
      <c r="J128" s="355"/>
      <c r="K128" s="355"/>
      <c r="L128" s="355"/>
      <c r="M128" s="279"/>
      <c r="N128" s="367"/>
      <c r="O128" s="355"/>
      <c r="P128" s="355"/>
      <c r="Q128" s="355"/>
      <c r="R128" s="355"/>
      <c r="S128" s="355"/>
      <c r="T128" s="355"/>
      <c r="U128" s="355"/>
      <c r="V128" s="277"/>
      <c r="W128" s="641">
        <v>42</v>
      </c>
      <c r="X128" s="641">
        <v>45</v>
      </c>
      <c r="Y128" s="656">
        <f t="shared" si="2"/>
        <v>87</v>
      </c>
      <c r="Z128" s="657">
        <f t="shared" si="3"/>
        <v>76</v>
      </c>
      <c r="AA128" s="290">
        <v>8.6</v>
      </c>
      <c r="AB128" s="98">
        <v>11</v>
      </c>
      <c r="AC128" s="291">
        <v>2</v>
      </c>
      <c r="AD128" s="879">
        <v>0</v>
      </c>
      <c r="AE128" s="880"/>
      <c r="AF128" s="881"/>
    </row>
    <row r="129" spans="1:42" s="35" customFormat="1" outlineLevel="1" x14ac:dyDescent="0.25">
      <c r="B129" s="727"/>
      <c r="C129" s="239" t="s">
        <v>95</v>
      </c>
      <c r="D129" s="303" t="s">
        <v>39</v>
      </c>
      <c r="E129" s="372"/>
      <c r="F129" s="352"/>
      <c r="G129" s="352"/>
      <c r="H129" s="352"/>
      <c r="I129" s="352"/>
      <c r="J129" s="352"/>
      <c r="K129" s="352"/>
      <c r="L129" s="352"/>
      <c r="M129" s="285"/>
      <c r="N129" s="366"/>
      <c r="O129" s="352"/>
      <c r="P129" s="352"/>
      <c r="Q129" s="352"/>
      <c r="R129" s="352"/>
      <c r="S129" s="352"/>
      <c r="T129" s="352"/>
      <c r="U129" s="352"/>
      <c r="V129" s="283"/>
      <c r="W129" s="647">
        <v>46</v>
      </c>
      <c r="X129" s="647">
        <v>50</v>
      </c>
      <c r="Y129" s="658">
        <f t="shared" si="2"/>
        <v>96</v>
      </c>
      <c r="Z129" s="659">
        <f t="shared" si="3"/>
        <v>83</v>
      </c>
      <c r="AA129" s="280">
        <v>10.1</v>
      </c>
      <c r="AB129" s="94">
        <v>13</v>
      </c>
      <c r="AC129" s="281">
        <v>1</v>
      </c>
      <c r="AD129" s="885">
        <v>0</v>
      </c>
      <c r="AE129" s="886"/>
      <c r="AF129" s="887"/>
    </row>
    <row r="130" spans="1:42" s="35" customFormat="1" ht="15.75" outlineLevel="1" thickBot="1" x14ac:dyDescent="0.3">
      <c r="B130" s="727"/>
      <c r="C130" s="329" t="s">
        <v>99</v>
      </c>
      <c r="D130" s="330" t="s">
        <v>87</v>
      </c>
      <c r="E130" s="376"/>
      <c r="F130" s="356"/>
      <c r="G130" s="356"/>
      <c r="H130" s="356"/>
      <c r="I130" s="356"/>
      <c r="J130" s="356"/>
      <c r="K130" s="356"/>
      <c r="L130" s="356"/>
      <c r="M130" s="307"/>
      <c r="N130" s="379"/>
      <c r="O130" s="356"/>
      <c r="P130" s="356"/>
      <c r="Q130" s="356"/>
      <c r="R130" s="356"/>
      <c r="S130" s="356"/>
      <c r="T130" s="356"/>
      <c r="U130" s="356"/>
      <c r="V130" s="306"/>
      <c r="W130" s="653">
        <v>41</v>
      </c>
      <c r="X130" s="653">
        <v>43</v>
      </c>
      <c r="Y130" s="660">
        <f t="shared" si="2"/>
        <v>84</v>
      </c>
      <c r="Z130" s="661">
        <f t="shared" si="3"/>
        <v>72</v>
      </c>
      <c r="AA130" s="331">
        <v>9.5</v>
      </c>
      <c r="AB130" s="332">
        <v>12</v>
      </c>
      <c r="AC130" s="333">
        <v>0</v>
      </c>
      <c r="AD130" s="885">
        <v>1</v>
      </c>
      <c r="AE130" s="886"/>
      <c r="AF130" s="887"/>
    </row>
    <row r="131" spans="1:42" outlineLevel="1" x14ac:dyDescent="0.25">
      <c r="B131" s="727">
        <v>4</v>
      </c>
      <c r="C131" s="416" t="s">
        <v>102</v>
      </c>
      <c r="D131" s="417" t="s">
        <v>46</v>
      </c>
      <c r="E131" s="394"/>
      <c r="F131" s="395"/>
      <c r="G131" s="395"/>
      <c r="H131" s="395"/>
      <c r="I131" s="395"/>
      <c r="J131" s="395"/>
      <c r="K131" s="395"/>
      <c r="L131" s="395"/>
      <c r="M131" s="309"/>
      <c r="N131" s="396"/>
      <c r="O131" s="395"/>
      <c r="P131" s="395"/>
      <c r="Q131" s="395"/>
      <c r="R131" s="395"/>
      <c r="S131" s="395"/>
      <c r="T131" s="395"/>
      <c r="U131" s="395"/>
      <c r="V131" s="308"/>
      <c r="W131" s="651">
        <v>49</v>
      </c>
      <c r="X131" s="651">
        <v>43</v>
      </c>
      <c r="Y131" s="662">
        <f t="shared" si="2"/>
        <v>92</v>
      </c>
      <c r="Z131" s="663">
        <f t="shared" si="3"/>
        <v>73</v>
      </c>
      <c r="AA131" s="418">
        <v>15.5</v>
      </c>
      <c r="AB131" s="419">
        <v>19</v>
      </c>
      <c r="AC131" s="420">
        <v>0</v>
      </c>
      <c r="AD131" s="882">
        <v>1</v>
      </c>
      <c r="AE131" s="883"/>
      <c r="AF131" s="884"/>
      <c r="AG131" s="4"/>
      <c r="AH131" s="34"/>
    </row>
    <row r="132" spans="1:42" outlineLevel="1" x14ac:dyDescent="0.25">
      <c r="B132" s="727"/>
      <c r="C132" s="238" t="s">
        <v>106</v>
      </c>
      <c r="D132" s="302" t="s">
        <v>12</v>
      </c>
      <c r="E132" s="373"/>
      <c r="F132" s="355"/>
      <c r="G132" s="355"/>
      <c r="H132" s="435"/>
      <c r="I132" s="435"/>
      <c r="J132" s="435"/>
      <c r="K132" s="435"/>
      <c r="L132" s="435"/>
      <c r="M132" s="437"/>
      <c r="N132" s="438"/>
      <c r="O132" s="435"/>
      <c r="P132" s="435"/>
      <c r="Q132" s="435"/>
      <c r="R132" s="435"/>
      <c r="S132" s="435"/>
      <c r="T132" s="435"/>
      <c r="U132" s="435"/>
      <c r="V132" s="277"/>
      <c r="W132" s="641">
        <v>58</v>
      </c>
      <c r="X132" s="641">
        <v>50</v>
      </c>
      <c r="Y132" s="656">
        <f t="shared" si="2"/>
        <v>108</v>
      </c>
      <c r="Z132" s="657">
        <f t="shared" si="3"/>
        <v>78</v>
      </c>
      <c r="AA132" s="294">
        <v>24</v>
      </c>
      <c r="AB132" s="95">
        <v>30</v>
      </c>
      <c r="AC132" s="295">
        <v>11</v>
      </c>
      <c r="AD132" s="879">
        <v>0</v>
      </c>
      <c r="AE132" s="880"/>
      <c r="AF132" s="881"/>
      <c r="AG132" s="4"/>
      <c r="AH132" s="34"/>
    </row>
    <row r="133" spans="1:42" ht="15" customHeight="1" outlineLevel="1" x14ac:dyDescent="0.25">
      <c r="B133" s="727"/>
      <c r="C133" s="300" t="s">
        <v>101</v>
      </c>
      <c r="D133" s="301" t="s">
        <v>34</v>
      </c>
      <c r="E133" s="372"/>
      <c r="F133" s="352"/>
      <c r="G133" s="352"/>
      <c r="H133" s="352"/>
      <c r="I133" s="352"/>
      <c r="J133" s="352"/>
      <c r="K133" s="352"/>
      <c r="L133" s="352"/>
      <c r="M133" s="285"/>
      <c r="N133" s="366"/>
      <c r="O133" s="352"/>
      <c r="P133" s="352"/>
      <c r="Q133" s="352"/>
      <c r="R133" s="352"/>
      <c r="S133" s="352"/>
      <c r="T133" s="352"/>
      <c r="U133" s="352"/>
      <c r="V133" s="283"/>
      <c r="W133" s="647">
        <v>49</v>
      </c>
      <c r="X133" s="647">
        <v>49</v>
      </c>
      <c r="Y133" s="658">
        <f t="shared" si="2"/>
        <v>98</v>
      </c>
      <c r="Z133" s="659">
        <f t="shared" si="3"/>
        <v>89</v>
      </c>
      <c r="AA133" s="292">
        <v>7.1</v>
      </c>
      <c r="AB133" s="99">
        <v>9</v>
      </c>
      <c r="AC133" s="293">
        <v>0</v>
      </c>
      <c r="AD133" s="885">
        <v>0</v>
      </c>
      <c r="AE133" s="886"/>
      <c r="AF133" s="887"/>
      <c r="AG133" s="4"/>
    </row>
    <row r="134" spans="1:42" ht="15.75" customHeight="1" outlineLevel="1" thickBot="1" x14ac:dyDescent="0.3">
      <c r="B134" s="727"/>
      <c r="C134" s="304" t="s">
        <v>103</v>
      </c>
      <c r="D134" s="305" t="s">
        <v>230</v>
      </c>
      <c r="E134" s="376"/>
      <c r="F134" s="356"/>
      <c r="G134" s="356"/>
      <c r="H134" s="356"/>
      <c r="I134" s="356"/>
      <c r="J134" s="356"/>
      <c r="K134" s="356"/>
      <c r="L134" s="356"/>
      <c r="M134" s="307"/>
      <c r="N134" s="379"/>
      <c r="O134" s="356"/>
      <c r="P134" s="356"/>
      <c r="Q134" s="356"/>
      <c r="R134" s="356"/>
      <c r="S134" s="356"/>
      <c r="T134" s="356"/>
      <c r="U134" s="356"/>
      <c r="V134" s="306"/>
      <c r="W134" s="649">
        <v>52</v>
      </c>
      <c r="X134" s="649">
        <v>42</v>
      </c>
      <c r="Y134" s="660">
        <f t="shared" si="2"/>
        <v>94</v>
      </c>
      <c r="Z134" s="661">
        <f t="shared" si="3"/>
        <v>81</v>
      </c>
      <c r="AA134" s="139">
        <v>10.5</v>
      </c>
      <c r="AB134" s="96">
        <v>13</v>
      </c>
      <c r="AC134" s="103">
        <v>4</v>
      </c>
      <c r="AD134" s="905">
        <v>1</v>
      </c>
      <c r="AE134" s="906"/>
      <c r="AF134" s="907"/>
      <c r="AG134" s="4"/>
    </row>
    <row r="135" spans="1:42" s="35" customFormat="1" ht="15.75" customHeight="1" outlineLevel="1" x14ac:dyDescent="0.2">
      <c r="A135" s="129"/>
      <c r="B135" s="129"/>
      <c r="C135" s="129"/>
      <c r="D135" s="129"/>
      <c r="E135" s="129"/>
      <c r="F135" s="129"/>
      <c r="G135" s="129"/>
      <c r="H135" s="129"/>
      <c r="I135" s="129"/>
      <c r="J135" s="129"/>
      <c r="K135" s="129"/>
      <c r="L135" s="129"/>
      <c r="M135" s="129"/>
      <c r="N135" s="129"/>
      <c r="O135" s="129"/>
      <c r="P135" s="129"/>
      <c r="Q135" s="129"/>
      <c r="R135" s="129"/>
      <c r="S135" s="129"/>
      <c r="T135" s="129"/>
      <c r="U135" s="129"/>
      <c r="V135" s="129"/>
      <c r="W135" s="586"/>
      <c r="X135" s="586"/>
      <c r="Y135" s="586"/>
      <c r="Z135" s="586"/>
      <c r="AA135" s="586"/>
      <c r="AB135" s="586"/>
      <c r="AC135" s="586"/>
      <c r="AD135" s="586"/>
      <c r="AE135" s="586"/>
      <c r="AF135" s="586"/>
      <c r="AH135" s="34"/>
    </row>
    <row r="136" spans="1:42" s="35" customFormat="1" ht="15.75" customHeight="1" outlineLevel="1" x14ac:dyDescent="0.2">
      <c r="A136" s="129"/>
      <c r="B136" s="129"/>
      <c r="C136" s="129"/>
      <c r="D136" s="129"/>
      <c r="E136" s="129"/>
      <c r="F136" s="129"/>
      <c r="G136" s="129"/>
      <c r="H136" s="129"/>
      <c r="I136" s="129"/>
      <c r="J136" s="129"/>
      <c r="K136" s="129"/>
      <c r="L136" s="129"/>
      <c r="M136" s="129"/>
      <c r="N136" s="129"/>
      <c r="O136" s="129"/>
      <c r="P136" s="129"/>
      <c r="Q136" s="129"/>
      <c r="R136" s="129"/>
      <c r="S136" s="129"/>
      <c r="T136" s="129"/>
      <c r="U136" s="129"/>
      <c r="V136" s="129"/>
      <c r="W136" s="586"/>
      <c r="X136" s="586"/>
      <c r="Y136" s="586"/>
      <c r="Z136" s="586"/>
      <c r="AA136" s="586"/>
      <c r="AB136" s="586"/>
      <c r="AC136" s="586"/>
      <c r="AD136" s="586"/>
      <c r="AE136" s="586"/>
      <c r="AF136" s="586"/>
      <c r="AH136" s="34"/>
    </row>
    <row r="137" spans="1:42" ht="15.75" thickBot="1" x14ac:dyDescent="0.3">
      <c r="B137" s="317"/>
      <c r="C137" s="133" t="s">
        <v>148</v>
      </c>
      <c r="D137" s="133"/>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2"/>
      <c r="AC137" s="61"/>
      <c r="AD137" s="60"/>
      <c r="AE137" s="63"/>
      <c r="AF137" s="63"/>
      <c r="AG137" s="4"/>
      <c r="AH137" s="34"/>
      <c r="AI137" s="35"/>
      <c r="AJ137" s="35"/>
      <c r="AK137" s="35"/>
      <c r="AL137" s="35"/>
      <c r="AM137" s="35"/>
      <c r="AO137" s="35"/>
      <c r="AP137" s="35"/>
    </row>
    <row r="138" spans="1:42" ht="15.75" customHeight="1" outlineLevel="1" thickBot="1" x14ac:dyDescent="0.3">
      <c r="B138" s="317"/>
      <c r="C138" s="764" t="s">
        <v>136</v>
      </c>
      <c r="D138" s="757"/>
      <c r="E138" s="757"/>
      <c r="F138" s="757"/>
      <c r="G138" s="757"/>
      <c r="H138" s="757"/>
      <c r="I138" s="757"/>
      <c r="J138" s="757"/>
      <c r="K138" s="757"/>
      <c r="L138" s="757"/>
      <c r="M138" s="757"/>
      <c r="N138" s="757"/>
      <c r="O138" s="757"/>
      <c r="P138" s="757"/>
      <c r="Q138" s="757"/>
      <c r="R138" s="757"/>
      <c r="S138" s="757"/>
      <c r="T138" s="757"/>
      <c r="U138" s="757"/>
      <c r="V138" s="758"/>
      <c r="W138" s="54" t="s">
        <v>82</v>
      </c>
      <c r="X138" s="54" t="s">
        <v>83</v>
      </c>
      <c r="Y138" s="796" t="s">
        <v>84</v>
      </c>
      <c r="Z138" s="797"/>
      <c r="AA138" s="861" t="s">
        <v>134</v>
      </c>
      <c r="AB138" s="862"/>
      <c r="AC138" s="862"/>
      <c r="AD138" s="862"/>
      <c r="AE138" s="862"/>
      <c r="AF138" s="863"/>
      <c r="AG138" s="4"/>
      <c r="AH138" s="34"/>
      <c r="AI138" s="35"/>
      <c r="AJ138" s="35"/>
      <c r="AK138" s="35"/>
      <c r="AL138" s="35"/>
      <c r="AM138" s="35"/>
      <c r="AO138" s="35"/>
      <c r="AP138" s="35"/>
    </row>
    <row r="139" spans="1:42" ht="12.75" customHeight="1" outlineLevel="1" x14ac:dyDescent="0.2">
      <c r="B139" s="317"/>
      <c r="C139" s="774" t="s">
        <v>1</v>
      </c>
      <c r="D139" s="775"/>
      <c r="E139" s="58">
        <v>3</v>
      </c>
      <c r="F139" s="56">
        <v>11</v>
      </c>
      <c r="G139" s="56">
        <v>15</v>
      </c>
      <c r="H139" s="56">
        <v>13</v>
      </c>
      <c r="I139" s="56">
        <v>5</v>
      </c>
      <c r="J139" s="56">
        <v>7</v>
      </c>
      <c r="K139" s="56">
        <v>17</v>
      </c>
      <c r="L139" s="56">
        <v>9</v>
      </c>
      <c r="M139" s="59">
        <v>1</v>
      </c>
      <c r="N139" s="58">
        <v>14</v>
      </c>
      <c r="O139" s="56">
        <v>18</v>
      </c>
      <c r="P139" s="56">
        <v>10</v>
      </c>
      <c r="Q139" s="56">
        <v>8</v>
      </c>
      <c r="R139" s="56">
        <v>16</v>
      </c>
      <c r="S139" s="56">
        <v>6</v>
      </c>
      <c r="T139" s="56">
        <v>4</v>
      </c>
      <c r="U139" s="56">
        <v>12</v>
      </c>
      <c r="V139" s="44">
        <v>2</v>
      </c>
      <c r="W139" s="55">
        <v>72.2</v>
      </c>
      <c r="X139" s="56">
        <v>134</v>
      </c>
      <c r="Y139" s="804">
        <v>6522</v>
      </c>
      <c r="Z139" s="805"/>
      <c r="AA139" s="864"/>
      <c r="AB139" s="865"/>
      <c r="AC139" s="865"/>
      <c r="AD139" s="865"/>
      <c r="AE139" s="865"/>
      <c r="AF139" s="866"/>
      <c r="AG139" s="4"/>
      <c r="AH139" s="34"/>
      <c r="AI139" s="35"/>
      <c r="AJ139" s="35"/>
      <c r="AK139" s="35"/>
      <c r="AL139" s="35"/>
      <c r="AM139" s="35"/>
      <c r="AO139" s="35"/>
      <c r="AP139" s="35"/>
    </row>
    <row r="140" spans="1:42" ht="13.5" customHeight="1" outlineLevel="1" thickBot="1" x14ac:dyDescent="0.25">
      <c r="B140" s="317"/>
      <c r="C140" s="776" t="s">
        <v>6</v>
      </c>
      <c r="D140" s="777"/>
      <c r="E140" s="39">
        <v>4</v>
      </c>
      <c r="F140" s="67">
        <v>4</v>
      </c>
      <c r="G140" s="67">
        <v>3</v>
      </c>
      <c r="H140" s="67">
        <v>5</v>
      </c>
      <c r="I140" s="67">
        <v>4</v>
      </c>
      <c r="J140" s="67">
        <v>4</v>
      </c>
      <c r="K140" s="67">
        <v>5</v>
      </c>
      <c r="L140" s="67">
        <v>3</v>
      </c>
      <c r="M140" s="65">
        <v>4</v>
      </c>
      <c r="N140" s="39">
        <v>4</v>
      </c>
      <c r="O140" s="67">
        <v>5</v>
      </c>
      <c r="P140" s="67">
        <v>3</v>
      </c>
      <c r="Q140" s="67">
        <v>4</v>
      </c>
      <c r="R140" s="67">
        <v>4</v>
      </c>
      <c r="S140" s="67">
        <v>5</v>
      </c>
      <c r="T140" s="67">
        <v>4</v>
      </c>
      <c r="U140" s="67">
        <v>3</v>
      </c>
      <c r="V140" s="40">
        <v>4</v>
      </c>
      <c r="W140" s="66">
        <f>SUM(E140:M140)</f>
        <v>36</v>
      </c>
      <c r="X140" s="67">
        <f>SUM(N140:V140)</f>
        <v>36</v>
      </c>
      <c r="Y140" s="856">
        <f>W140+X140</f>
        <v>72</v>
      </c>
      <c r="Z140" s="857"/>
      <c r="AA140" s="864"/>
      <c r="AB140" s="865"/>
      <c r="AC140" s="865"/>
      <c r="AD140" s="865"/>
      <c r="AE140" s="865"/>
      <c r="AF140" s="866"/>
      <c r="AG140" s="4"/>
      <c r="AH140" s="34"/>
      <c r="AI140" s="35"/>
      <c r="AJ140" s="35"/>
      <c r="AK140" s="35"/>
      <c r="AL140" s="35"/>
      <c r="AM140" s="35"/>
      <c r="AO140" s="35"/>
      <c r="AP140" s="35"/>
    </row>
    <row r="141" spans="1:42" ht="15.75" customHeight="1" outlineLevel="1" thickBot="1" x14ac:dyDescent="0.25">
      <c r="B141" s="317"/>
      <c r="C141" s="64"/>
      <c r="D141" s="149" t="s">
        <v>7</v>
      </c>
      <c r="E141" s="134" t="s">
        <v>16</v>
      </c>
      <c r="F141" s="135" t="s">
        <v>17</v>
      </c>
      <c r="G141" s="135" t="s">
        <v>15</v>
      </c>
      <c r="H141" s="135" t="s">
        <v>13</v>
      </c>
      <c r="I141" s="135" t="s">
        <v>14</v>
      </c>
      <c r="J141" s="135" t="s">
        <v>18</v>
      </c>
      <c r="K141" s="135" t="s">
        <v>19</v>
      </c>
      <c r="L141" s="135" t="s">
        <v>20</v>
      </c>
      <c r="M141" s="135" t="s">
        <v>21</v>
      </c>
      <c r="N141" s="136" t="s">
        <v>22</v>
      </c>
      <c r="O141" s="135" t="s">
        <v>23</v>
      </c>
      <c r="P141" s="135" t="s">
        <v>24</v>
      </c>
      <c r="Q141" s="135" t="s">
        <v>25</v>
      </c>
      <c r="R141" s="135" t="s">
        <v>26</v>
      </c>
      <c r="S141" s="135" t="s">
        <v>27</v>
      </c>
      <c r="T141" s="135" t="s">
        <v>28</v>
      </c>
      <c r="U141" s="135" t="s">
        <v>29</v>
      </c>
      <c r="V141" s="135" t="s">
        <v>30</v>
      </c>
      <c r="W141" s="134" t="s">
        <v>3</v>
      </c>
      <c r="X141" s="135" t="s">
        <v>2</v>
      </c>
      <c r="Y141" s="135" t="s">
        <v>31</v>
      </c>
      <c r="Z141" s="135" t="s">
        <v>5</v>
      </c>
      <c r="AA141" s="134" t="s">
        <v>38</v>
      </c>
      <c r="AB141" s="135" t="s">
        <v>4</v>
      </c>
      <c r="AC141" s="137" t="s">
        <v>247</v>
      </c>
      <c r="AD141" s="896" t="s">
        <v>35</v>
      </c>
      <c r="AE141" s="897"/>
      <c r="AF141" s="898"/>
      <c r="AG141" s="4"/>
      <c r="AH141" s="34"/>
      <c r="AI141" s="35"/>
      <c r="AJ141" s="35"/>
      <c r="AK141" s="35"/>
      <c r="AL141" s="35"/>
      <c r="AM141" s="35"/>
      <c r="AO141" s="35"/>
      <c r="AP141" s="35"/>
    </row>
    <row r="142" spans="1:42" s="35" customFormat="1" outlineLevel="1" x14ac:dyDescent="0.25">
      <c r="B142" s="727">
        <v>1</v>
      </c>
      <c r="C142" s="226" t="s">
        <v>93</v>
      </c>
      <c r="D142" s="358" t="s">
        <v>41</v>
      </c>
      <c r="E142" s="370"/>
      <c r="F142" s="351"/>
      <c r="G142" s="351"/>
      <c r="H142" s="351"/>
      <c r="I142" s="351"/>
      <c r="J142" s="351"/>
      <c r="K142" s="351"/>
      <c r="L142" s="351"/>
      <c r="M142" s="271"/>
      <c r="N142" s="364"/>
      <c r="O142" s="351"/>
      <c r="P142" s="351"/>
      <c r="Q142" s="351"/>
      <c r="R142" s="351"/>
      <c r="S142" s="351"/>
      <c r="T142" s="351"/>
      <c r="U142" s="351"/>
      <c r="V142" s="269"/>
      <c r="W142" s="639">
        <v>39</v>
      </c>
      <c r="X142" s="639">
        <v>45</v>
      </c>
      <c r="Y142" s="654">
        <f>W142+X142</f>
        <v>84</v>
      </c>
      <c r="Z142" s="655">
        <f>Y142-AB142</f>
        <v>78</v>
      </c>
      <c r="AA142" s="380">
        <v>4.7</v>
      </c>
      <c r="AB142" s="78">
        <v>6</v>
      </c>
      <c r="AC142" s="386">
        <v>0</v>
      </c>
      <c r="AD142" s="882">
        <v>1</v>
      </c>
      <c r="AE142" s="883"/>
      <c r="AF142" s="884"/>
      <c r="AH142" s="34"/>
    </row>
    <row r="143" spans="1:42" s="35" customFormat="1" outlineLevel="1" x14ac:dyDescent="0.25">
      <c r="B143" s="727"/>
      <c r="C143" s="197" t="s">
        <v>101</v>
      </c>
      <c r="D143" s="359" t="s">
        <v>34</v>
      </c>
      <c r="E143" s="371"/>
      <c r="F143" s="353"/>
      <c r="G143" s="353"/>
      <c r="H143" s="353"/>
      <c r="I143" s="353"/>
      <c r="J143" s="353"/>
      <c r="K143" s="353"/>
      <c r="L143" s="353"/>
      <c r="M143" s="275"/>
      <c r="N143" s="365"/>
      <c r="O143" s="353"/>
      <c r="P143" s="353"/>
      <c r="Q143" s="353"/>
      <c r="R143" s="353"/>
      <c r="S143" s="353"/>
      <c r="T143" s="353"/>
      <c r="U143" s="353"/>
      <c r="V143" s="273"/>
      <c r="W143" s="641">
        <v>43</v>
      </c>
      <c r="X143" s="641">
        <v>49</v>
      </c>
      <c r="Y143" s="656">
        <f t="shared" ref="Y143:Y157" si="4">W143+X143</f>
        <v>92</v>
      </c>
      <c r="Z143" s="657">
        <f t="shared" ref="Z143:Z157" si="5">Y143-AB143</f>
        <v>84</v>
      </c>
      <c r="AA143" s="381">
        <v>7.1</v>
      </c>
      <c r="AB143" s="83">
        <v>8</v>
      </c>
      <c r="AC143" s="387">
        <v>2</v>
      </c>
      <c r="AD143" s="879">
        <v>0</v>
      </c>
      <c r="AE143" s="880"/>
      <c r="AF143" s="881"/>
      <c r="AH143" s="34"/>
    </row>
    <row r="144" spans="1:42" s="35" customFormat="1" outlineLevel="1" x14ac:dyDescent="0.25">
      <c r="B144" s="727"/>
      <c r="C144" s="202" t="s">
        <v>94</v>
      </c>
      <c r="D144" s="360" t="s">
        <v>37</v>
      </c>
      <c r="E144" s="372"/>
      <c r="F144" s="352"/>
      <c r="G144" s="352"/>
      <c r="H144" s="352"/>
      <c r="I144" s="352"/>
      <c r="J144" s="352"/>
      <c r="K144" s="352"/>
      <c r="L144" s="352"/>
      <c r="M144" s="285"/>
      <c r="N144" s="366"/>
      <c r="O144" s="352"/>
      <c r="P144" s="352"/>
      <c r="Q144" s="352"/>
      <c r="R144" s="352"/>
      <c r="S144" s="352"/>
      <c r="T144" s="352"/>
      <c r="U144" s="352"/>
      <c r="V144" s="283"/>
      <c r="W144" s="647">
        <v>43</v>
      </c>
      <c r="X144" s="647">
        <v>45</v>
      </c>
      <c r="Y144" s="658">
        <f t="shared" si="4"/>
        <v>88</v>
      </c>
      <c r="Z144" s="659">
        <f t="shared" si="5"/>
        <v>79</v>
      </c>
      <c r="AA144" s="382">
        <v>7.2</v>
      </c>
      <c r="AB144" s="85">
        <v>9</v>
      </c>
      <c r="AC144" s="388">
        <v>0</v>
      </c>
      <c r="AD144" s="885">
        <v>0</v>
      </c>
      <c r="AE144" s="886"/>
      <c r="AF144" s="887"/>
      <c r="AH144" s="34"/>
    </row>
    <row r="145" spans="2:42" s="35" customFormat="1" ht="15.75" outlineLevel="1" thickBot="1" x14ac:dyDescent="0.3">
      <c r="B145" s="727"/>
      <c r="C145" s="204" t="s">
        <v>107</v>
      </c>
      <c r="D145" s="400" t="s">
        <v>33</v>
      </c>
      <c r="E145" s="401"/>
      <c r="F145" s="402"/>
      <c r="G145" s="402"/>
      <c r="H145" s="402"/>
      <c r="I145" s="402"/>
      <c r="J145" s="402"/>
      <c r="K145" s="402"/>
      <c r="L145" s="402"/>
      <c r="M145" s="315"/>
      <c r="N145" s="403"/>
      <c r="O145" s="402"/>
      <c r="P145" s="402"/>
      <c r="Q145" s="402"/>
      <c r="R145" s="402"/>
      <c r="S145" s="402"/>
      <c r="T145" s="402"/>
      <c r="U145" s="402"/>
      <c r="V145" s="314"/>
      <c r="W145" s="653">
        <v>42</v>
      </c>
      <c r="X145" s="653">
        <v>47</v>
      </c>
      <c r="Y145" s="660">
        <f t="shared" si="4"/>
        <v>89</v>
      </c>
      <c r="Z145" s="661">
        <f t="shared" si="5"/>
        <v>78</v>
      </c>
      <c r="AA145" s="404">
        <v>9.4</v>
      </c>
      <c r="AB145" s="91">
        <v>11</v>
      </c>
      <c r="AC145" s="405">
        <v>2</v>
      </c>
      <c r="AD145" s="885">
        <v>1</v>
      </c>
      <c r="AE145" s="886"/>
      <c r="AF145" s="887"/>
      <c r="AH145" s="34"/>
    </row>
    <row r="146" spans="2:42" s="35" customFormat="1" outlineLevel="1" x14ac:dyDescent="0.25">
      <c r="B146" s="727">
        <v>2</v>
      </c>
      <c r="C146" s="406" t="s">
        <v>97</v>
      </c>
      <c r="D146" s="407" t="s">
        <v>88</v>
      </c>
      <c r="E146" s="408"/>
      <c r="F146" s="409"/>
      <c r="G146" s="409"/>
      <c r="H146" s="409"/>
      <c r="I146" s="409"/>
      <c r="J146" s="409"/>
      <c r="K146" s="409"/>
      <c r="L146" s="409"/>
      <c r="M146" s="313"/>
      <c r="N146" s="410"/>
      <c r="O146" s="409"/>
      <c r="P146" s="409"/>
      <c r="Q146" s="409"/>
      <c r="R146" s="409"/>
      <c r="S146" s="409"/>
      <c r="T146" s="409"/>
      <c r="U146" s="409"/>
      <c r="V146" s="311"/>
      <c r="W146" s="639">
        <v>50</v>
      </c>
      <c r="X146" s="639">
        <v>49</v>
      </c>
      <c r="Y146" s="654">
        <f t="shared" si="4"/>
        <v>99</v>
      </c>
      <c r="Z146" s="655">
        <f t="shared" si="5"/>
        <v>89</v>
      </c>
      <c r="AA146" s="411">
        <v>8.5</v>
      </c>
      <c r="AB146" s="81">
        <v>10</v>
      </c>
      <c r="AC146" s="412">
        <v>0</v>
      </c>
      <c r="AD146" s="882">
        <v>0</v>
      </c>
      <c r="AE146" s="883"/>
      <c r="AF146" s="884"/>
      <c r="AH146" s="34"/>
    </row>
    <row r="147" spans="2:42" s="35" customFormat="1" outlineLevel="1" x14ac:dyDescent="0.25">
      <c r="B147" s="727"/>
      <c r="C147" s="199" t="s">
        <v>103</v>
      </c>
      <c r="D147" s="362" t="s">
        <v>230</v>
      </c>
      <c r="E147" s="373"/>
      <c r="F147" s="355"/>
      <c r="G147" s="355"/>
      <c r="H147" s="355"/>
      <c r="I147" s="355"/>
      <c r="J147" s="355"/>
      <c r="K147" s="355"/>
      <c r="L147" s="355"/>
      <c r="M147" s="279"/>
      <c r="N147" s="367"/>
      <c r="O147" s="355"/>
      <c r="P147" s="355"/>
      <c r="Q147" s="355"/>
      <c r="R147" s="355"/>
      <c r="S147" s="355"/>
      <c r="T147" s="355"/>
      <c r="U147" s="355"/>
      <c r="V147" s="277"/>
      <c r="W147" s="641">
        <v>48</v>
      </c>
      <c r="X147" s="641">
        <v>44</v>
      </c>
      <c r="Y147" s="656">
        <f t="shared" si="4"/>
        <v>92</v>
      </c>
      <c r="Z147" s="657">
        <f t="shared" si="5"/>
        <v>80</v>
      </c>
      <c r="AA147" s="384">
        <v>10.5</v>
      </c>
      <c r="AB147" s="76">
        <v>12</v>
      </c>
      <c r="AC147" s="390">
        <v>2</v>
      </c>
      <c r="AD147" s="879">
        <v>1</v>
      </c>
      <c r="AE147" s="880"/>
      <c r="AF147" s="881"/>
      <c r="AH147" s="34"/>
    </row>
    <row r="148" spans="2:42" s="35" customFormat="1" outlineLevel="1" x14ac:dyDescent="0.25">
      <c r="B148" s="727"/>
      <c r="C148" s="203" t="s">
        <v>98</v>
      </c>
      <c r="D148" s="361" t="s">
        <v>42</v>
      </c>
      <c r="E148" s="374"/>
      <c r="F148" s="354"/>
      <c r="G148" s="354"/>
      <c r="H148" s="354"/>
      <c r="I148" s="354"/>
      <c r="J148" s="354"/>
      <c r="K148" s="354"/>
      <c r="L148" s="354"/>
      <c r="M148" s="375"/>
      <c r="N148" s="368"/>
      <c r="O148" s="354"/>
      <c r="P148" s="354"/>
      <c r="Q148" s="354"/>
      <c r="R148" s="354"/>
      <c r="S148" s="354"/>
      <c r="T148" s="354"/>
      <c r="U148" s="354"/>
      <c r="V148" s="378"/>
      <c r="W148" s="647">
        <v>43</v>
      </c>
      <c r="X148" s="647">
        <v>39</v>
      </c>
      <c r="Y148" s="658">
        <f t="shared" si="4"/>
        <v>82</v>
      </c>
      <c r="Z148" s="659">
        <f t="shared" si="5"/>
        <v>72</v>
      </c>
      <c r="AA148" s="383">
        <v>8.6</v>
      </c>
      <c r="AB148" s="89">
        <v>10</v>
      </c>
      <c r="AC148" s="389">
        <v>0</v>
      </c>
      <c r="AD148" s="885">
        <v>1</v>
      </c>
      <c r="AE148" s="886"/>
      <c r="AF148" s="887"/>
      <c r="AH148" s="34"/>
    </row>
    <row r="149" spans="2:42" s="35" customFormat="1" ht="15.75" outlineLevel="1" thickBot="1" x14ac:dyDescent="0.3">
      <c r="B149" s="727"/>
      <c r="C149" s="224" t="s">
        <v>104</v>
      </c>
      <c r="D149" s="363" t="s">
        <v>11</v>
      </c>
      <c r="E149" s="401"/>
      <c r="F149" s="402"/>
      <c r="G149" s="402"/>
      <c r="H149" s="402"/>
      <c r="I149" s="402"/>
      <c r="J149" s="402"/>
      <c r="K149" s="402"/>
      <c r="L149" s="402"/>
      <c r="M149" s="315"/>
      <c r="N149" s="403"/>
      <c r="O149" s="402"/>
      <c r="P149" s="402"/>
      <c r="Q149" s="402"/>
      <c r="R149" s="402"/>
      <c r="S149" s="402"/>
      <c r="T149" s="402"/>
      <c r="U149" s="402"/>
      <c r="V149" s="314"/>
      <c r="W149" s="653">
        <v>50</v>
      </c>
      <c r="X149" s="653">
        <v>49</v>
      </c>
      <c r="Y149" s="660">
        <f t="shared" si="4"/>
        <v>99</v>
      </c>
      <c r="Z149" s="661">
        <f t="shared" si="5"/>
        <v>86</v>
      </c>
      <c r="AA149" s="385">
        <v>10.9</v>
      </c>
      <c r="AB149" s="87">
        <v>13</v>
      </c>
      <c r="AC149" s="391">
        <v>3</v>
      </c>
      <c r="AD149" s="885">
        <v>0</v>
      </c>
      <c r="AE149" s="886"/>
      <c r="AF149" s="887"/>
      <c r="AH149" s="34"/>
      <c r="AJ149" s="4"/>
      <c r="AK149" s="4"/>
    </row>
    <row r="150" spans="2:42" outlineLevel="1" x14ac:dyDescent="0.25">
      <c r="B150" s="727">
        <v>3</v>
      </c>
      <c r="C150" s="226" t="s">
        <v>95</v>
      </c>
      <c r="D150" s="358" t="s">
        <v>39</v>
      </c>
      <c r="E150" s="408"/>
      <c r="F150" s="409"/>
      <c r="G150" s="409"/>
      <c r="H150" s="409"/>
      <c r="I150" s="409"/>
      <c r="J150" s="409"/>
      <c r="K150" s="409"/>
      <c r="L150" s="409"/>
      <c r="M150" s="313"/>
      <c r="N150" s="410"/>
      <c r="O150" s="409"/>
      <c r="P150" s="409"/>
      <c r="Q150" s="409"/>
      <c r="R150" s="409"/>
      <c r="S150" s="409"/>
      <c r="T150" s="409"/>
      <c r="U150" s="409"/>
      <c r="V150" s="311"/>
      <c r="W150" s="639">
        <v>42</v>
      </c>
      <c r="X150" s="639">
        <v>53</v>
      </c>
      <c r="Y150" s="654">
        <f t="shared" si="4"/>
        <v>95</v>
      </c>
      <c r="Z150" s="655">
        <f t="shared" si="5"/>
        <v>83</v>
      </c>
      <c r="AA150" s="380">
        <v>10.1</v>
      </c>
      <c r="AB150" s="78">
        <v>12</v>
      </c>
      <c r="AC150" s="386">
        <v>0</v>
      </c>
      <c r="AD150" s="882">
        <v>0</v>
      </c>
      <c r="AE150" s="883"/>
      <c r="AF150" s="884"/>
      <c r="AG150" s="4"/>
      <c r="AH150" s="34"/>
      <c r="AI150" s="35"/>
      <c r="AL150" s="35"/>
      <c r="AM150" s="35"/>
      <c r="AO150" s="35"/>
      <c r="AP150" s="35"/>
    </row>
    <row r="151" spans="2:42" outlineLevel="1" x14ac:dyDescent="0.25">
      <c r="B151" s="727"/>
      <c r="C151" s="197" t="s">
        <v>108</v>
      </c>
      <c r="D151" s="359" t="s">
        <v>128</v>
      </c>
      <c r="E151" s="371"/>
      <c r="F151" s="353"/>
      <c r="G151" s="353"/>
      <c r="H151" s="353"/>
      <c r="I151" s="353"/>
      <c r="J151" s="353"/>
      <c r="K151" s="353"/>
      <c r="L151" s="353"/>
      <c r="M151" s="275"/>
      <c r="N151" s="365"/>
      <c r="O151" s="353"/>
      <c r="P151" s="353"/>
      <c r="Q151" s="353"/>
      <c r="R151" s="353"/>
      <c r="S151" s="353"/>
      <c r="T151" s="353"/>
      <c r="U151" s="353"/>
      <c r="V151" s="273"/>
      <c r="W151" s="641">
        <v>50</v>
      </c>
      <c r="X151" s="641">
        <v>47</v>
      </c>
      <c r="Y151" s="656">
        <f t="shared" si="4"/>
        <v>97</v>
      </c>
      <c r="Z151" s="657">
        <f t="shared" si="5"/>
        <v>81</v>
      </c>
      <c r="AA151" s="381">
        <v>13.5</v>
      </c>
      <c r="AB151" s="83">
        <v>16</v>
      </c>
      <c r="AC151" s="387">
        <v>4</v>
      </c>
      <c r="AD151" s="879">
        <v>1</v>
      </c>
      <c r="AE151" s="880"/>
      <c r="AF151" s="881"/>
      <c r="AG151" s="4"/>
      <c r="AH151" s="34"/>
      <c r="AI151" s="35"/>
      <c r="AL151" s="35"/>
      <c r="AM151" s="35"/>
      <c r="AO151" s="35"/>
      <c r="AP151" s="35"/>
    </row>
    <row r="152" spans="2:42" outlineLevel="1" x14ac:dyDescent="0.25">
      <c r="B152" s="727"/>
      <c r="C152" s="202" t="s">
        <v>96</v>
      </c>
      <c r="D152" s="360" t="s">
        <v>40</v>
      </c>
      <c r="E152" s="374"/>
      <c r="F152" s="354"/>
      <c r="G152" s="354"/>
      <c r="H152" s="354"/>
      <c r="I152" s="354"/>
      <c r="J152" s="354"/>
      <c r="K152" s="354"/>
      <c r="L152" s="354"/>
      <c r="M152" s="375"/>
      <c r="N152" s="368"/>
      <c r="O152" s="354"/>
      <c r="P152" s="354"/>
      <c r="Q152" s="354"/>
      <c r="R152" s="354"/>
      <c r="S152" s="354"/>
      <c r="T152" s="354"/>
      <c r="U152" s="354"/>
      <c r="V152" s="378"/>
      <c r="W152" s="647">
        <v>56</v>
      </c>
      <c r="X152" s="647">
        <v>60</v>
      </c>
      <c r="Y152" s="658">
        <f t="shared" si="4"/>
        <v>116</v>
      </c>
      <c r="Z152" s="659">
        <f t="shared" si="5"/>
        <v>93</v>
      </c>
      <c r="AA152" s="382">
        <v>19.5</v>
      </c>
      <c r="AB152" s="85">
        <v>23</v>
      </c>
      <c r="AC152" s="388">
        <v>5</v>
      </c>
      <c r="AD152" s="885">
        <v>0</v>
      </c>
      <c r="AE152" s="886"/>
      <c r="AF152" s="887"/>
      <c r="AG152" s="4"/>
      <c r="AH152" s="34"/>
      <c r="AI152" s="35"/>
      <c r="AL152" s="35"/>
      <c r="AM152" s="35"/>
      <c r="AO152" s="35"/>
      <c r="AP152" s="35"/>
    </row>
    <row r="153" spans="2:42" ht="15.75" outlineLevel="1" thickBot="1" x14ac:dyDescent="0.3">
      <c r="B153" s="727"/>
      <c r="C153" s="204" t="s">
        <v>102</v>
      </c>
      <c r="D153" s="400" t="s">
        <v>46</v>
      </c>
      <c r="E153" s="401"/>
      <c r="F153" s="402"/>
      <c r="G153" s="402"/>
      <c r="H153" s="402"/>
      <c r="I153" s="402"/>
      <c r="J153" s="402"/>
      <c r="K153" s="402"/>
      <c r="L153" s="402"/>
      <c r="M153" s="315"/>
      <c r="N153" s="403"/>
      <c r="O153" s="402"/>
      <c r="P153" s="402"/>
      <c r="Q153" s="402"/>
      <c r="R153" s="402"/>
      <c r="S153" s="402"/>
      <c r="T153" s="402"/>
      <c r="U153" s="402"/>
      <c r="V153" s="314"/>
      <c r="W153" s="653">
        <v>50</v>
      </c>
      <c r="X153" s="653">
        <v>44</v>
      </c>
      <c r="Y153" s="660">
        <f t="shared" si="4"/>
        <v>94</v>
      </c>
      <c r="Z153" s="661">
        <f t="shared" si="5"/>
        <v>76</v>
      </c>
      <c r="AA153" s="404">
        <v>15.5</v>
      </c>
      <c r="AB153" s="91">
        <v>18</v>
      </c>
      <c r="AC153" s="405">
        <v>0</v>
      </c>
      <c r="AD153" s="885">
        <v>1</v>
      </c>
      <c r="AE153" s="886"/>
      <c r="AF153" s="887"/>
      <c r="AG153" s="4"/>
      <c r="AH153" s="34"/>
      <c r="AI153" s="35"/>
      <c r="AL153" s="35"/>
      <c r="AM153" s="35"/>
      <c r="AO153" s="35"/>
      <c r="AP153" s="35"/>
    </row>
    <row r="154" spans="2:42" outlineLevel="1" x14ac:dyDescent="0.25">
      <c r="B154" s="727">
        <v>4</v>
      </c>
      <c r="C154" s="392" t="s">
        <v>99</v>
      </c>
      <c r="D154" s="393" t="s">
        <v>87</v>
      </c>
      <c r="E154" s="413"/>
      <c r="F154" s="414"/>
      <c r="G154" s="414"/>
      <c r="H154" s="414"/>
      <c r="I154" s="414"/>
      <c r="J154" s="414"/>
      <c r="K154" s="414"/>
      <c r="L154" s="414"/>
      <c r="M154" s="339"/>
      <c r="N154" s="415"/>
      <c r="O154" s="414"/>
      <c r="P154" s="414"/>
      <c r="Q154" s="414"/>
      <c r="R154" s="414"/>
      <c r="S154" s="414"/>
      <c r="T154" s="414"/>
      <c r="U154" s="414"/>
      <c r="V154" s="337"/>
      <c r="W154" s="651">
        <v>42</v>
      </c>
      <c r="X154" s="651">
        <v>44</v>
      </c>
      <c r="Y154" s="662">
        <f t="shared" si="4"/>
        <v>86</v>
      </c>
      <c r="Z154" s="663">
        <f t="shared" si="5"/>
        <v>75</v>
      </c>
      <c r="AA154" s="397">
        <v>9.5</v>
      </c>
      <c r="AB154" s="398">
        <v>11</v>
      </c>
      <c r="AC154" s="399">
        <v>0</v>
      </c>
      <c r="AD154" s="882">
        <v>1</v>
      </c>
      <c r="AE154" s="883"/>
      <c r="AF154" s="884"/>
      <c r="AG154" s="4"/>
      <c r="AH154" s="34"/>
      <c r="AI154" s="35"/>
      <c r="AL154" s="35"/>
      <c r="AM154" s="35"/>
      <c r="AO154" s="35"/>
      <c r="AP154" s="35"/>
    </row>
    <row r="155" spans="2:42" outlineLevel="1" x14ac:dyDescent="0.25">
      <c r="B155" s="727"/>
      <c r="C155" s="199" t="s">
        <v>105</v>
      </c>
      <c r="D155" s="362" t="s">
        <v>115</v>
      </c>
      <c r="E155" s="371"/>
      <c r="F155" s="353"/>
      <c r="G155" s="353"/>
      <c r="H155" s="353"/>
      <c r="I155" s="353"/>
      <c r="J155" s="353"/>
      <c r="K155" s="353"/>
      <c r="L155" s="353"/>
      <c r="M155" s="275"/>
      <c r="N155" s="365"/>
      <c r="O155" s="353"/>
      <c r="P155" s="353"/>
      <c r="Q155" s="353"/>
      <c r="R155" s="353"/>
      <c r="S155" s="353"/>
      <c r="T155" s="353"/>
      <c r="U155" s="353"/>
      <c r="V155" s="273"/>
      <c r="W155" s="641">
        <v>50</v>
      </c>
      <c r="X155" s="641">
        <v>45</v>
      </c>
      <c r="Y155" s="656">
        <f t="shared" si="4"/>
        <v>95</v>
      </c>
      <c r="Z155" s="657">
        <f t="shared" si="5"/>
        <v>81</v>
      </c>
      <c r="AA155" s="384">
        <v>11.5</v>
      </c>
      <c r="AB155" s="76">
        <v>14</v>
      </c>
      <c r="AC155" s="390">
        <v>3</v>
      </c>
      <c r="AD155" s="879">
        <v>0</v>
      </c>
      <c r="AE155" s="880"/>
      <c r="AF155" s="881"/>
      <c r="AG155" s="4"/>
      <c r="AH155" s="34"/>
      <c r="AI155" s="35"/>
      <c r="AL155" s="35"/>
      <c r="AM155" s="35"/>
      <c r="AO155" s="35"/>
      <c r="AP155" s="35"/>
    </row>
    <row r="156" spans="2:42" outlineLevel="1" x14ac:dyDescent="0.25">
      <c r="B156" s="727"/>
      <c r="C156" s="203" t="s">
        <v>100</v>
      </c>
      <c r="D156" s="361" t="s">
        <v>43</v>
      </c>
      <c r="E156" s="372"/>
      <c r="F156" s="352"/>
      <c r="G156" s="352"/>
      <c r="H156" s="352"/>
      <c r="I156" s="352"/>
      <c r="J156" s="352"/>
      <c r="K156" s="352"/>
      <c r="L156" s="352"/>
      <c r="M156" s="285"/>
      <c r="N156" s="366"/>
      <c r="O156" s="352"/>
      <c r="P156" s="352"/>
      <c r="Q156" s="352"/>
      <c r="R156" s="352"/>
      <c r="S156" s="352"/>
      <c r="T156" s="352"/>
      <c r="U156" s="352"/>
      <c r="V156" s="283"/>
      <c r="W156" s="647">
        <v>52</v>
      </c>
      <c r="X156" s="647">
        <v>47</v>
      </c>
      <c r="Y156" s="658">
        <f t="shared" si="4"/>
        <v>99</v>
      </c>
      <c r="Z156" s="659">
        <f t="shared" si="5"/>
        <v>78</v>
      </c>
      <c r="AA156" s="383">
        <v>17.3</v>
      </c>
      <c r="AB156" s="89">
        <v>21</v>
      </c>
      <c r="AC156" s="389">
        <v>0</v>
      </c>
      <c r="AD156" s="885">
        <v>1</v>
      </c>
      <c r="AE156" s="886"/>
      <c r="AF156" s="887"/>
      <c r="AG156" s="4"/>
      <c r="AH156" s="34"/>
      <c r="AI156" s="35"/>
      <c r="AL156" s="35"/>
      <c r="AM156" s="35"/>
      <c r="AO156" s="35"/>
      <c r="AP156" s="35"/>
    </row>
    <row r="157" spans="2:42" ht="15.75" outlineLevel="1" thickBot="1" x14ac:dyDescent="0.3">
      <c r="B157" s="727"/>
      <c r="C157" s="224" t="s">
        <v>106</v>
      </c>
      <c r="D157" s="363" t="s">
        <v>12</v>
      </c>
      <c r="E157" s="376"/>
      <c r="F157" s="356"/>
      <c r="G157" s="356"/>
      <c r="H157" s="357"/>
      <c r="I157" s="357">
        <v>2</v>
      </c>
      <c r="J157" s="357"/>
      <c r="K157" s="357">
        <v>2</v>
      </c>
      <c r="L157" s="357"/>
      <c r="M157" s="377">
        <v>2</v>
      </c>
      <c r="N157" s="369"/>
      <c r="O157" s="357"/>
      <c r="P157" s="357"/>
      <c r="Q157" s="357"/>
      <c r="R157" s="357"/>
      <c r="S157" s="357">
        <v>2</v>
      </c>
      <c r="T157" s="357"/>
      <c r="U157" s="357">
        <v>2</v>
      </c>
      <c r="V157" s="306"/>
      <c r="W157" s="649">
        <v>53</v>
      </c>
      <c r="X157" s="649">
        <v>59</v>
      </c>
      <c r="Y157" s="660">
        <f t="shared" si="4"/>
        <v>112</v>
      </c>
      <c r="Z157" s="661">
        <f t="shared" si="5"/>
        <v>84</v>
      </c>
      <c r="AA157" s="385">
        <v>24</v>
      </c>
      <c r="AB157" s="87">
        <v>28</v>
      </c>
      <c r="AC157" s="391">
        <v>7</v>
      </c>
      <c r="AD157" s="905">
        <v>0</v>
      </c>
      <c r="AE157" s="906"/>
      <c r="AF157" s="907"/>
      <c r="AG157" s="4"/>
      <c r="AH157" s="34"/>
      <c r="AI157" s="35"/>
      <c r="AL157" s="35"/>
      <c r="AM157" s="35"/>
      <c r="AO157" s="35"/>
      <c r="AP157" s="35"/>
    </row>
    <row r="158" spans="2:42" ht="16.5" customHeight="1" x14ac:dyDescent="0.25">
      <c r="AG158" s="4"/>
      <c r="AH158" s="34"/>
      <c r="AI158" s="35"/>
      <c r="AN158" s="4"/>
      <c r="AO158" s="35"/>
      <c r="AP158" s="35"/>
    </row>
    <row r="159" spans="2:42" ht="15.75" thickBot="1" x14ac:dyDescent="0.3">
      <c r="B159" s="317"/>
      <c r="C159" s="133" t="s">
        <v>265</v>
      </c>
      <c r="D159" s="133"/>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2"/>
      <c r="AC159" s="61"/>
      <c r="AD159" s="60"/>
      <c r="AE159" s="63"/>
      <c r="AF159" s="63"/>
      <c r="AG159" s="4"/>
      <c r="AH159" s="4"/>
      <c r="AI159" s="35"/>
      <c r="AN159" s="4"/>
    </row>
    <row r="160" spans="2:42" ht="15.75" customHeight="1" outlineLevel="1" thickBot="1" x14ac:dyDescent="0.3">
      <c r="B160" s="317"/>
      <c r="C160" s="764" t="s">
        <v>136</v>
      </c>
      <c r="D160" s="757"/>
      <c r="E160" s="757"/>
      <c r="F160" s="757"/>
      <c r="G160" s="757"/>
      <c r="H160" s="757"/>
      <c r="I160" s="757"/>
      <c r="J160" s="757"/>
      <c r="K160" s="757"/>
      <c r="L160" s="757"/>
      <c r="M160" s="757"/>
      <c r="N160" s="757"/>
      <c r="O160" s="757"/>
      <c r="P160" s="757"/>
      <c r="Q160" s="757"/>
      <c r="R160" s="757"/>
      <c r="S160" s="757"/>
      <c r="T160" s="757"/>
      <c r="U160" s="757"/>
      <c r="V160" s="758"/>
      <c r="W160" s="54" t="s">
        <v>82</v>
      </c>
      <c r="X160" s="54" t="s">
        <v>83</v>
      </c>
      <c r="Y160" s="796" t="s">
        <v>84</v>
      </c>
      <c r="Z160" s="797"/>
      <c r="AA160" s="867" t="s">
        <v>132</v>
      </c>
      <c r="AB160" s="868"/>
      <c r="AC160" s="868"/>
      <c r="AD160" s="868"/>
      <c r="AE160" s="868"/>
      <c r="AF160" s="869"/>
      <c r="AG160" s="4"/>
      <c r="AH160" s="4"/>
      <c r="AI160" s="35"/>
      <c r="AN160" s="4"/>
    </row>
    <row r="161" spans="2:39" ht="12.75" customHeight="1" outlineLevel="1" x14ac:dyDescent="0.2">
      <c r="B161" s="317"/>
      <c r="C161" s="774" t="s">
        <v>1</v>
      </c>
      <c r="D161" s="775"/>
      <c r="E161" s="58">
        <v>15</v>
      </c>
      <c r="F161" s="56">
        <v>17</v>
      </c>
      <c r="G161" s="56">
        <v>7</v>
      </c>
      <c r="H161" s="56">
        <v>5</v>
      </c>
      <c r="I161" s="56">
        <v>9</v>
      </c>
      <c r="J161" s="56">
        <v>13</v>
      </c>
      <c r="K161" s="56">
        <v>3</v>
      </c>
      <c r="L161" s="56">
        <v>11</v>
      </c>
      <c r="M161" s="59">
        <v>1</v>
      </c>
      <c r="N161" s="58">
        <v>4</v>
      </c>
      <c r="O161" s="56">
        <v>6</v>
      </c>
      <c r="P161" s="56">
        <v>16</v>
      </c>
      <c r="Q161" s="56">
        <v>12</v>
      </c>
      <c r="R161" s="56">
        <v>8</v>
      </c>
      <c r="S161" s="56">
        <v>14</v>
      </c>
      <c r="T161" s="56">
        <v>10</v>
      </c>
      <c r="U161" s="56">
        <v>18</v>
      </c>
      <c r="V161" s="44">
        <v>2</v>
      </c>
      <c r="W161" s="55">
        <v>72.900000000000006</v>
      </c>
      <c r="X161" s="56">
        <v>135</v>
      </c>
      <c r="Y161" s="804" t="s">
        <v>153</v>
      </c>
      <c r="Z161" s="805"/>
      <c r="AA161" s="864"/>
      <c r="AB161" s="865"/>
      <c r="AC161" s="865"/>
      <c r="AD161" s="865"/>
      <c r="AE161" s="865"/>
      <c r="AF161" s="870"/>
      <c r="AG161" s="4"/>
      <c r="AI161" s="35"/>
    </row>
    <row r="162" spans="2:39" ht="12.75" customHeight="1" outlineLevel="1" thickBot="1" x14ac:dyDescent="0.25">
      <c r="B162" s="317"/>
      <c r="C162" s="776" t="s">
        <v>6</v>
      </c>
      <c r="D162" s="777"/>
      <c r="E162" s="39">
        <v>4</v>
      </c>
      <c r="F162" s="67">
        <v>3</v>
      </c>
      <c r="G162" s="67">
        <v>4</v>
      </c>
      <c r="H162" s="67">
        <v>5</v>
      </c>
      <c r="I162" s="67">
        <v>4</v>
      </c>
      <c r="J162" s="67">
        <v>3</v>
      </c>
      <c r="K162" s="67">
        <v>4</v>
      </c>
      <c r="L162" s="67">
        <v>4</v>
      </c>
      <c r="M162" s="65">
        <v>5</v>
      </c>
      <c r="N162" s="39">
        <v>4</v>
      </c>
      <c r="O162" s="67">
        <v>4</v>
      </c>
      <c r="P162" s="67">
        <v>3</v>
      </c>
      <c r="Q162" s="67">
        <v>4</v>
      </c>
      <c r="R162" s="67">
        <v>5</v>
      </c>
      <c r="S162" s="67">
        <v>4</v>
      </c>
      <c r="T162" s="67">
        <v>4</v>
      </c>
      <c r="U162" s="67">
        <v>3</v>
      </c>
      <c r="V162" s="40">
        <v>5</v>
      </c>
      <c r="W162" s="66">
        <f>SUM(E162:M162)</f>
        <v>36</v>
      </c>
      <c r="X162" s="67">
        <f>SUM(N162:V162)</f>
        <v>36</v>
      </c>
      <c r="Y162" s="856">
        <f>W162+X162</f>
        <v>72</v>
      </c>
      <c r="Z162" s="857"/>
      <c r="AA162" s="871"/>
      <c r="AB162" s="872"/>
      <c r="AC162" s="872"/>
      <c r="AD162" s="872"/>
      <c r="AE162" s="872"/>
      <c r="AF162" s="873"/>
      <c r="AG162" s="4"/>
      <c r="AI162" s="35"/>
    </row>
    <row r="163" spans="2:39" ht="12.75" customHeight="1" outlineLevel="1" thickBot="1" x14ac:dyDescent="0.25">
      <c r="B163" s="317"/>
      <c r="C163" s="64"/>
      <c r="D163" s="149" t="s">
        <v>7</v>
      </c>
      <c r="E163" s="134" t="s">
        <v>16</v>
      </c>
      <c r="F163" s="135" t="s">
        <v>17</v>
      </c>
      <c r="G163" s="135" t="s">
        <v>15</v>
      </c>
      <c r="H163" s="135" t="s">
        <v>13</v>
      </c>
      <c r="I163" s="135" t="s">
        <v>14</v>
      </c>
      <c r="J163" s="135" t="s">
        <v>18</v>
      </c>
      <c r="K163" s="135" t="s">
        <v>19</v>
      </c>
      <c r="L163" s="135" t="s">
        <v>20</v>
      </c>
      <c r="M163" s="135" t="s">
        <v>21</v>
      </c>
      <c r="N163" s="136" t="s">
        <v>22</v>
      </c>
      <c r="O163" s="135" t="s">
        <v>23</v>
      </c>
      <c r="P163" s="135" t="s">
        <v>24</v>
      </c>
      <c r="Q163" s="135" t="s">
        <v>25</v>
      </c>
      <c r="R163" s="135" t="s">
        <v>26</v>
      </c>
      <c r="S163" s="135" t="s">
        <v>27</v>
      </c>
      <c r="T163" s="135" t="s">
        <v>28</v>
      </c>
      <c r="U163" s="135" t="s">
        <v>29</v>
      </c>
      <c r="V163" s="135" t="s">
        <v>30</v>
      </c>
      <c r="W163" s="134" t="s">
        <v>3</v>
      </c>
      <c r="X163" s="135" t="s">
        <v>2</v>
      </c>
      <c r="Y163" s="135" t="s">
        <v>31</v>
      </c>
      <c r="Z163" s="135" t="s">
        <v>5</v>
      </c>
      <c r="AA163" s="318" t="s">
        <v>38</v>
      </c>
      <c r="AB163" s="319" t="s">
        <v>4</v>
      </c>
      <c r="AC163" s="320" t="s">
        <v>247</v>
      </c>
      <c r="AD163" s="321" t="s">
        <v>283</v>
      </c>
      <c r="AE163" s="874" t="s">
        <v>35</v>
      </c>
      <c r="AF163" s="875"/>
      <c r="AG163" s="4"/>
      <c r="AI163" s="35"/>
    </row>
    <row r="164" spans="2:39" ht="15" customHeight="1" outlineLevel="1" x14ac:dyDescent="0.25">
      <c r="B164" s="727">
        <v>1</v>
      </c>
      <c r="C164" s="151" t="s">
        <v>93</v>
      </c>
      <c r="D164" s="152" t="s">
        <v>41</v>
      </c>
      <c r="E164" s="268"/>
      <c r="F164" s="269"/>
      <c r="G164" s="269"/>
      <c r="H164" s="269"/>
      <c r="I164" s="269"/>
      <c r="J164" s="269"/>
      <c r="K164" s="269"/>
      <c r="L164" s="269"/>
      <c r="M164" s="269"/>
      <c r="N164" s="270"/>
      <c r="O164" s="269"/>
      <c r="P164" s="269"/>
      <c r="Q164" s="269"/>
      <c r="R164" s="269"/>
      <c r="S164" s="269"/>
      <c r="T164" s="269"/>
      <c r="U164" s="269"/>
      <c r="V164" s="271"/>
      <c r="W164" s="638">
        <v>42</v>
      </c>
      <c r="X164" s="638">
        <v>43</v>
      </c>
      <c r="Y164" s="638">
        <v>85</v>
      </c>
      <c r="Z164" s="639">
        <v>79</v>
      </c>
      <c r="AA164" s="77">
        <v>4.7</v>
      </c>
      <c r="AB164" s="78">
        <v>6</v>
      </c>
      <c r="AC164" s="289">
        <v>0</v>
      </c>
      <c r="AD164" s="631">
        <v>1</v>
      </c>
      <c r="AE164" s="899">
        <v>1.5</v>
      </c>
      <c r="AF164" s="900"/>
      <c r="AG164" s="4"/>
      <c r="AI164" s="35"/>
      <c r="AJ164" s="35"/>
      <c r="AK164" s="35"/>
      <c r="AL164" s="35"/>
      <c r="AM164" s="35"/>
    </row>
    <row r="165" spans="2:39" s="35" customFormat="1" ht="15" customHeight="1" outlineLevel="1" x14ac:dyDescent="0.25">
      <c r="B165" s="727"/>
      <c r="C165" s="298" t="s">
        <v>98</v>
      </c>
      <c r="D165" s="299" t="s">
        <v>42</v>
      </c>
      <c r="E165" s="276"/>
      <c r="F165" s="277"/>
      <c r="G165" s="277"/>
      <c r="H165" s="277"/>
      <c r="I165" s="277"/>
      <c r="J165" s="277"/>
      <c r="K165" s="389"/>
      <c r="L165" s="277"/>
      <c r="M165" s="389"/>
      <c r="N165" s="465"/>
      <c r="O165" s="277"/>
      <c r="P165" s="277"/>
      <c r="Q165" s="277"/>
      <c r="R165" s="277"/>
      <c r="S165" s="277"/>
      <c r="T165" s="277"/>
      <c r="U165" s="277"/>
      <c r="V165" s="291"/>
      <c r="W165" s="640">
        <v>46</v>
      </c>
      <c r="X165" s="640">
        <v>44</v>
      </c>
      <c r="Y165" s="640">
        <v>90</v>
      </c>
      <c r="Z165" s="641">
        <v>80</v>
      </c>
      <c r="AA165" s="88">
        <v>8.6</v>
      </c>
      <c r="AB165" s="89">
        <v>10</v>
      </c>
      <c r="AC165" s="291">
        <v>4</v>
      </c>
      <c r="AD165" s="632">
        <v>3</v>
      </c>
      <c r="AE165" s="901">
        <v>0.5</v>
      </c>
      <c r="AF165" s="902"/>
      <c r="AJ165" s="4"/>
      <c r="AK165" s="4"/>
      <c r="AL165" s="4"/>
      <c r="AM165" s="4"/>
    </row>
    <row r="166" spans="2:39" outlineLevel="1" x14ac:dyDescent="0.25">
      <c r="B166" s="727"/>
      <c r="C166" s="238" t="s">
        <v>105</v>
      </c>
      <c r="D166" s="302" t="s">
        <v>115</v>
      </c>
      <c r="E166" s="272"/>
      <c r="F166" s="273"/>
      <c r="G166" s="273"/>
      <c r="H166" s="273"/>
      <c r="I166" s="273"/>
      <c r="J166" s="273"/>
      <c r="K166" s="362"/>
      <c r="L166" s="273"/>
      <c r="M166" s="362"/>
      <c r="N166" s="455"/>
      <c r="O166" s="273"/>
      <c r="P166" s="273"/>
      <c r="Q166" s="273"/>
      <c r="R166" s="273"/>
      <c r="S166" s="273"/>
      <c r="T166" s="273"/>
      <c r="U166" s="273"/>
      <c r="V166" s="466"/>
      <c r="W166" s="640">
        <v>48</v>
      </c>
      <c r="X166" s="640">
        <v>48</v>
      </c>
      <c r="Y166" s="640">
        <v>96</v>
      </c>
      <c r="Z166" s="641">
        <v>82</v>
      </c>
      <c r="AA166" s="75">
        <v>11.5</v>
      </c>
      <c r="AB166" s="76">
        <v>14</v>
      </c>
      <c r="AC166" s="295">
        <v>8</v>
      </c>
      <c r="AD166" s="632">
        <v>4</v>
      </c>
      <c r="AE166" s="901">
        <v>0</v>
      </c>
      <c r="AF166" s="902"/>
      <c r="AG166" s="4"/>
      <c r="AH166" s="4"/>
      <c r="AI166" s="35"/>
    </row>
    <row r="167" spans="2:39" ht="15.75" outlineLevel="1" thickBot="1" x14ac:dyDescent="0.3">
      <c r="B167" s="727"/>
      <c r="C167" s="347" t="s">
        <v>102</v>
      </c>
      <c r="D167" s="348" t="s">
        <v>46</v>
      </c>
      <c r="E167" s="464"/>
      <c r="F167" s="436"/>
      <c r="G167" s="400"/>
      <c r="H167" s="400"/>
      <c r="I167" s="400"/>
      <c r="J167" s="400"/>
      <c r="K167" s="400"/>
      <c r="L167" s="400"/>
      <c r="M167" s="400"/>
      <c r="N167" s="500"/>
      <c r="O167" s="400"/>
      <c r="P167" s="436"/>
      <c r="Q167" s="400"/>
      <c r="R167" s="400"/>
      <c r="S167" s="436"/>
      <c r="T167" s="400"/>
      <c r="U167" s="436"/>
      <c r="V167" s="520"/>
      <c r="W167" s="642">
        <v>50</v>
      </c>
      <c r="X167" s="642">
        <v>49</v>
      </c>
      <c r="Y167" s="642">
        <v>99</v>
      </c>
      <c r="Z167" s="643">
        <v>80</v>
      </c>
      <c r="AA167" s="90">
        <v>15.5</v>
      </c>
      <c r="AB167" s="91">
        <v>19</v>
      </c>
      <c r="AC167" s="350">
        <v>13</v>
      </c>
      <c r="AD167" s="633">
        <v>2</v>
      </c>
      <c r="AE167" s="901">
        <v>1</v>
      </c>
      <c r="AF167" s="902"/>
      <c r="AG167" s="4"/>
      <c r="AI167" s="35"/>
      <c r="AJ167" s="35"/>
      <c r="AK167" s="35"/>
      <c r="AL167" s="35"/>
      <c r="AM167" s="35"/>
    </row>
    <row r="168" spans="2:39" s="35" customFormat="1" ht="15" customHeight="1" outlineLevel="1" x14ac:dyDescent="0.25">
      <c r="B168" s="727">
        <v>2</v>
      </c>
      <c r="C168" s="327" t="s">
        <v>97</v>
      </c>
      <c r="D168" s="328" t="s">
        <v>88</v>
      </c>
      <c r="E168" s="431"/>
      <c r="F168" s="432"/>
      <c r="G168" s="432"/>
      <c r="H168" s="432"/>
      <c r="I168" s="432"/>
      <c r="J168" s="432"/>
      <c r="K168" s="432"/>
      <c r="L168" s="432"/>
      <c r="M168" s="407"/>
      <c r="N168" s="433"/>
      <c r="O168" s="432"/>
      <c r="P168" s="432"/>
      <c r="Q168" s="432"/>
      <c r="R168" s="432"/>
      <c r="S168" s="432"/>
      <c r="T168" s="432"/>
      <c r="U168" s="432"/>
      <c r="V168" s="434"/>
      <c r="W168" s="644">
        <v>51</v>
      </c>
      <c r="X168" s="644">
        <v>55</v>
      </c>
      <c r="Y168" s="644">
        <v>106</v>
      </c>
      <c r="Z168" s="645">
        <v>96</v>
      </c>
      <c r="AA168" s="514">
        <v>8.5</v>
      </c>
      <c r="AB168" s="398">
        <v>10</v>
      </c>
      <c r="AC168" s="515">
        <v>1</v>
      </c>
      <c r="AD168" s="634">
        <v>4</v>
      </c>
      <c r="AE168" s="903">
        <v>0</v>
      </c>
      <c r="AF168" s="904"/>
    </row>
    <row r="169" spans="2:39" s="35" customFormat="1" ht="15" customHeight="1" outlineLevel="1" x14ac:dyDescent="0.25">
      <c r="B169" s="727"/>
      <c r="C169" s="322" t="s">
        <v>94</v>
      </c>
      <c r="D169" s="323" t="s">
        <v>37</v>
      </c>
      <c r="E169" s="282"/>
      <c r="F169" s="283"/>
      <c r="G169" s="283"/>
      <c r="H169" s="283"/>
      <c r="I169" s="283"/>
      <c r="J169" s="283"/>
      <c r="K169" s="283"/>
      <c r="L169" s="283"/>
      <c r="M169" s="283"/>
      <c r="N169" s="284"/>
      <c r="O169" s="283"/>
      <c r="P169" s="283"/>
      <c r="Q169" s="283"/>
      <c r="R169" s="283"/>
      <c r="S169" s="283"/>
      <c r="T169" s="283"/>
      <c r="U169" s="283"/>
      <c r="V169" s="285"/>
      <c r="W169" s="646">
        <v>42</v>
      </c>
      <c r="X169" s="646">
        <v>42</v>
      </c>
      <c r="Y169" s="646">
        <v>84</v>
      </c>
      <c r="Z169" s="647">
        <v>75</v>
      </c>
      <c r="AA169" s="84">
        <v>7.2</v>
      </c>
      <c r="AB169" s="85">
        <v>9</v>
      </c>
      <c r="AC169" s="281">
        <v>0</v>
      </c>
      <c r="AD169" s="635">
        <v>1</v>
      </c>
      <c r="AE169" s="891">
        <v>1.5</v>
      </c>
      <c r="AF169" s="892"/>
      <c r="AJ169" s="4"/>
      <c r="AK169" s="4"/>
      <c r="AL169" s="4"/>
      <c r="AM169" s="4"/>
    </row>
    <row r="170" spans="2:39" outlineLevel="1" x14ac:dyDescent="0.25">
      <c r="B170" s="727"/>
      <c r="C170" s="300" t="s">
        <v>108</v>
      </c>
      <c r="D170" s="301" t="s">
        <v>128</v>
      </c>
      <c r="E170" s="282"/>
      <c r="F170" s="283"/>
      <c r="G170" s="359"/>
      <c r="H170" s="359"/>
      <c r="I170" s="283"/>
      <c r="J170" s="283"/>
      <c r="K170" s="359"/>
      <c r="L170" s="283"/>
      <c r="M170" s="359"/>
      <c r="N170" s="451"/>
      <c r="O170" s="359"/>
      <c r="P170" s="283"/>
      <c r="Q170" s="283"/>
      <c r="R170" s="283"/>
      <c r="S170" s="283"/>
      <c r="T170" s="283"/>
      <c r="U170" s="283"/>
      <c r="V170" s="519"/>
      <c r="W170" s="646">
        <v>48</v>
      </c>
      <c r="X170" s="646">
        <v>45</v>
      </c>
      <c r="Y170" s="646">
        <v>93</v>
      </c>
      <c r="Z170" s="647">
        <v>77</v>
      </c>
      <c r="AA170" s="82">
        <v>13.5</v>
      </c>
      <c r="AB170" s="83">
        <v>16</v>
      </c>
      <c r="AC170" s="293">
        <v>7</v>
      </c>
      <c r="AD170" s="635">
        <v>2</v>
      </c>
      <c r="AE170" s="891">
        <v>1</v>
      </c>
      <c r="AF170" s="892"/>
      <c r="AG170" s="4"/>
      <c r="AI170" s="35"/>
    </row>
    <row r="171" spans="2:39" ht="15.75" outlineLevel="1" thickBot="1" x14ac:dyDescent="0.3">
      <c r="B171" s="727"/>
      <c r="C171" s="304" t="s">
        <v>106</v>
      </c>
      <c r="D171" s="305" t="s">
        <v>12</v>
      </c>
      <c r="E171" s="139"/>
      <c r="F171" s="391"/>
      <c r="G171" s="391"/>
      <c r="H171" s="517"/>
      <c r="I171" s="517"/>
      <c r="J171" s="517"/>
      <c r="K171" s="517"/>
      <c r="L171" s="517"/>
      <c r="M171" s="517">
        <v>2</v>
      </c>
      <c r="N171" s="518"/>
      <c r="O171" s="517"/>
      <c r="P171" s="517"/>
      <c r="Q171" s="517"/>
      <c r="R171" s="517"/>
      <c r="S171" s="517"/>
      <c r="T171" s="517"/>
      <c r="U171" s="517">
        <v>2</v>
      </c>
      <c r="V171" s="103"/>
      <c r="W171" s="648">
        <v>60</v>
      </c>
      <c r="X171" s="648">
        <v>60</v>
      </c>
      <c r="Y171" s="648">
        <v>120</v>
      </c>
      <c r="Z171" s="649">
        <v>91</v>
      </c>
      <c r="AA171" s="86">
        <v>24</v>
      </c>
      <c r="AB171" s="87">
        <v>29</v>
      </c>
      <c r="AC171" s="103">
        <v>20</v>
      </c>
      <c r="AD171" s="636">
        <v>3</v>
      </c>
      <c r="AE171" s="891">
        <v>0.5</v>
      </c>
      <c r="AF171" s="892"/>
      <c r="AG171" s="4"/>
      <c r="AH171" s="4"/>
      <c r="AI171" s="35"/>
    </row>
    <row r="172" spans="2:39" outlineLevel="1" x14ac:dyDescent="0.25">
      <c r="B172" s="727">
        <v>3</v>
      </c>
      <c r="C172" s="334" t="s">
        <v>103</v>
      </c>
      <c r="D172" s="335" t="s">
        <v>230</v>
      </c>
      <c r="E172" s="336"/>
      <c r="F172" s="337"/>
      <c r="G172" s="337"/>
      <c r="H172" s="337"/>
      <c r="I172" s="337"/>
      <c r="J172" s="337"/>
      <c r="K172" s="337"/>
      <c r="L172" s="337"/>
      <c r="M172" s="501"/>
      <c r="N172" s="338"/>
      <c r="O172" s="337"/>
      <c r="P172" s="337"/>
      <c r="Q172" s="337"/>
      <c r="R172" s="337"/>
      <c r="S172" s="337"/>
      <c r="T172" s="337"/>
      <c r="U172" s="337"/>
      <c r="V172" s="341"/>
      <c r="W172" s="650">
        <v>46</v>
      </c>
      <c r="X172" s="650">
        <v>53</v>
      </c>
      <c r="Y172" s="650">
        <v>99</v>
      </c>
      <c r="Z172" s="651">
        <v>86</v>
      </c>
      <c r="AA172" s="241">
        <v>10.5</v>
      </c>
      <c r="AB172" s="242">
        <v>13</v>
      </c>
      <c r="AC172" s="442">
        <v>2</v>
      </c>
      <c r="AD172" s="637">
        <v>1</v>
      </c>
      <c r="AE172" s="899">
        <v>1.5</v>
      </c>
      <c r="AF172" s="900"/>
      <c r="AG172" s="4"/>
      <c r="AH172" s="4"/>
      <c r="AI172" s="35"/>
    </row>
    <row r="173" spans="2:39" outlineLevel="1" x14ac:dyDescent="0.25">
      <c r="B173" s="727"/>
      <c r="C173" s="300" t="s">
        <v>107</v>
      </c>
      <c r="D173" s="301" t="s">
        <v>33</v>
      </c>
      <c r="E173" s="276"/>
      <c r="F173" s="277"/>
      <c r="G173" s="277"/>
      <c r="H173" s="277"/>
      <c r="I173" s="277"/>
      <c r="J173" s="277"/>
      <c r="K173" s="277"/>
      <c r="L173" s="277"/>
      <c r="M173" s="337"/>
      <c r="N173" s="278"/>
      <c r="O173" s="277"/>
      <c r="P173" s="277"/>
      <c r="Q173" s="277"/>
      <c r="R173" s="277"/>
      <c r="S173" s="277"/>
      <c r="T173" s="277"/>
      <c r="U173" s="277"/>
      <c r="V173" s="279"/>
      <c r="W173" s="640">
        <v>45</v>
      </c>
      <c r="X173" s="640">
        <v>45</v>
      </c>
      <c r="Y173" s="640">
        <v>90</v>
      </c>
      <c r="Z173" s="641">
        <v>79</v>
      </c>
      <c r="AA173" s="82">
        <v>9.4</v>
      </c>
      <c r="AB173" s="83">
        <v>11</v>
      </c>
      <c r="AC173" s="293">
        <v>0</v>
      </c>
      <c r="AD173" s="632">
        <v>3</v>
      </c>
      <c r="AE173" s="901">
        <v>0.5</v>
      </c>
      <c r="AF173" s="902"/>
      <c r="AG173" s="4"/>
      <c r="AI173" s="35"/>
      <c r="AJ173" s="35"/>
      <c r="AK173" s="35"/>
      <c r="AL173" s="35"/>
      <c r="AM173" s="35"/>
    </row>
    <row r="174" spans="2:39" s="35" customFormat="1" outlineLevel="1" x14ac:dyDescent="0.25">
      <c r="B174" s="727"/>
      <c r="C174" s="239" t="s">
        <v>95</v>
      </c>
      <c r="D174" s="303" t="s">
        <v>39</v>
      </c>
      <c r="E174" s="272"/>
      <c r="F174" s="273"/>
      <c r="G174" s="273"/>
      <c r="H174" s="273"/>
      <c r="I174" s="273"/>
      <c r="J174" s="273"/>
      <c r="K174" s="273"/>
      <c r="L174" s="273"/>
      <c r="M174" s="360"/>
      <c r="N174" s="274"/>
      <c r="O174" s="273"/>
      <c r="P174" s="273"/>
      <c r="Q174" s="273"/>
      <c r="R174" s="273"/>
      <c r="S174" s="273"/>
      <c r="T174" s="273"/>
      <c r="U174" s="273"/>
      <c r="V174" s="279"/>
      <c r="W174" s="640">
        <v>49</v>
      </c>
      <c r="X174" s="640">
        <v>50</v>
      </c>
      <c r="Y174" s="640">
        <v>99</v>
      </c>
      <c r="Z174" s="641">
        <v>87</v>
      </c>
      <c r="AA174" s="84">
        <v>10.1</v>
      </c>
      <c r="AB174" s="85">
        <v>12</v>
      </c>
      <c r="AC174" s="281">
        <v>1</v>
      </c>
      <c r="AD174" s="632">
        <v>4</v>
      </c>
      <c r="AE174" s="901">
        <v>0</v>
      </c>
      <c r="AF174" s="902"/>
    </row>
    <row r="175" spans="2:39" s="35" customFormat="1" ht="15.75" outlineLevel="1" thickBot="1" x14ac:dyDescent="0.3">
      <c r="B175" s="727"/>
      <c r="C175" s="329" t="s">
        <v>100</v>
      </c>
      <c r="D175" s="330" t="s">
        <v>43</v>
      </c>
      <c r="E175" s="464"/>
      <c r="F175" s="436"/>
      <c r="G175" s="521"/>
      <c r="H175" s="521"/>
      <c r="I175" s="521"/>
      <c r="J175" s="436"/>
      <c r="K175" s="521"/>
      <c r="L175" s="521"/>
      <c r="M175" s="521"/>
      <c r="N175" s="522"/>
      <c r="O175" s="521"/>
      <c r="P175" s="436"/>
      <c r="Q175" s="436"/>
      <c r="R175" s="521"/>
      <c r="S175" s="436"/>
      <c r="T175" s="521"/>
      <c r="U175" s="436"/>
      <c r="V175" s="523"/>
      <c r="W175" s="642">
        <v>61</v>
      </c>
      <c r="X175" s="642">
        <v>52</v>
      </c>
      <c r="Y175" s="642">
        <v>113</v>
      </c>
      <c r="Z175" s="643">
        <v>92</v>
      </c>
      <c r="AA175" s="231">
        <v>17.3</v>
      </c>
      <c r="AB175" s="232">
        <v>21</v>
      </c>
      <c r="AC175" s="333">
        <v>11</v>
      </c>
      <c r="AD175" s="633">
        <v>2</v>
      </c>
      <c r="AE175" s="901">
        <v>1</v>
      </c>
      <c r="AF175" s="902"/>
    </row>
    <row r="176" spans="2:39" s="35" customFormat="1" outlineLevel="1" x14ac:dyDescent="0.25">
      <c r="B176" s="727">
        <v>4</v>
      </c>
      <c r="C176" s="342" t="s">
        <v>101</v>
      </c>
      <c r="D176" s="343" t="s">
        <v>34</v>
      </c>
      <c r="E176" s="431"/>
      <c r="F176" s="432"/>
      <c r="G176" s="432"/>
      <c r="H176" s="432"/>
      <c r="I176" s="432"/>
      <c r="J176" s="432"/>
      <c r="K176" s="432"/>
      <c r="L176" s="432"/>
      <c r="M176" s="432"/>
      <c r="N176" s="433"/>
      <c r="O176" s="432"/>
      <c r="P176" s="432"/>
      <c r="Q176" s="432"/>
      <c r="R176" s="432"/>
      <c r="S176" s="432"/>
      <c r="T176" s="432"/>
      <c r="U176" s="432"/>
      <c r="V176" s="434"/>
      <c r="W176" s="644">
        <v>49</v>
      </c>
      <c r="X176" s="644">
        <v>50</v>
      </c>
      <c r="Y176" s="644">
        <v>99</v>
      </c>
      <c r="Z176" s="645">
        <v>91</v>
      </c>
      <c r="AA176" s="440">
        <v>7.1</v>
      </c>
      <c r="AB176" s="441">
        <v>8</v>
      </c>
      <c r="AC176" s="420">
        <v>0</v>
      </c>
      <c r="AD176" s="634">
        <v>4</v>
      </c>
      <c r="AE176" s="903">
        <v>0</v>
      </c>
      <c r="AF176" s="904"/>
      <c r="AJ176" s="4"/>
      <c r="AK176" s="4"/>
      <c r="AL176" s="4"/>
      <c r="AM176" s="4"/>
    </row>
    <row r="177" spans="2:39" outlineLevel="1" x14ac:dyDescent="0.25">
      <c r="B177" s="727"/>
      <c r="C177" s="238" t="s">
        <v>104</v>
      </c>
      <c r="D177" s="302" t="s">
        <v>11</v>
      </c>
      <c r="E177" s="282"/>
      <c r="F177" s="283"/>
      <c r="G177" s="283"/>
      <c r="H177" s="362"/>
      <c r="I177" s="283"/>
      <c r="J177" s="283"/>
      <c r="K177" s="362"/>
      <c r="L177" s="283"/>
      <c r="M177" s="362"/>
      <c r="N177" s="455"/>
      <c r="O177" s="283"/>
      <c r="P177" s="283"/>
      <c r="Q177" s="283"/>
      <c r="R177" s="283"/>
      <c r="S177" s="283"/>
      <c r="T177" s="283"/>
      <c r="U177" s="283"/>
      <c r="V177" s="466"/>
      <c r="W177" s="646">
        <v>48</v>
      </c>
      <c r="X177" s="646">
        <v>46</v>
      </c>
      <c r="Y177" s="646">
        <v>94</v>
      </c>
      <c r="Z177" s="647">
        <v>81</v>
      </c>
      <c r="AA177" s="75">
        <v>10.9</v>
      </c>
      <c r="AB177" s="76">
        <v>13</v>
      </c>
      <c r="AC177" s="295">
        <v>5</v>
      </c>
      <c r="AD177" s="635">
        <v>1</v>
      </c>
      <c r="AE177" s="891">
        <v>1.5</v>
      </c>
      <c r="AF177" s="892"/>
      <c r="AG177" s="4"/>
      <c r="AH177" s="4"/>
      <c r="AI177" s="35"/>
      <c r="AJ177" s="35"/>
      <c r="AK177" s="35"/>
      <c r="AL177" s="35"/>
      <c r="AM177" s="35"/>
    </row>
    <row r="178" spans="2:39" s="35" customFormat="1" outlineLevel="1" x14ac:dyDescent="0.25">
      <c r="B178" s="727"/>
      <c r="C178" s="298" t="s">
        <v>99</v>
      </c>
      <c r="D178" s="299" t="s">
        <v>87</v>
      </c>
      <c r="E178" s="282"/>
      <c r="F178" s="283"/>
      <c r="G178" s="283"/>
      <c r="H178" s="283"/>
      <c r="I178" s="283"/>
      <c r="J178" s="283"/>
      <c r="K178" s="361"/>
      <c r="L178" s="283"/>
      <c r="M178" s="361"/>
      <c r="N178" s="284"/>
      <c r="O178" s="283"/>
      <c r="P178" s="283"/>
      <c r="Q178" s="283"/>
      <c r="R178" s="283"/>
      <c r="S178" s="283"/>
      <c r="T178" s="283"/>
      <c r="U178" s="283"/>
      <c r="V178" s="516"/>
      <c r="W178" s="646">
        <v>46</v>
      </c>
      <c r="X178" s="646">
        <v>49</v>
      </c>
      <c r="Y178" s="646">
        <v>95</v>
      </c>
      <c r="Z178" s="647">
        <v>84</v>
      </c>
      <c r="AA178" s="88">
        <v>9.5</v>
      </c>
      <c r="AB178" s="89">
        <v>11</v>
      </c>
      <c r="AC178" s="291">
        <v>3</v>
      </c>
      <c r="AD178" s="635">
        <v>3</v>
      </c>
      <c r="AE178" s="891">
        <v>0.5</v>
      </c>
      <c r="AF178" s="892"/>
    </row>
    <row r="179" spans="2:39" s="35" customFormat="1" ht="15.75" customHeight="1" outlineLevel="1" thickBot="1" x14ac:dyDescent="0.3">
      <c r="B179" s="727"/>
      <c r="C179" s="240" t="s">
        <v>96</v>
      </c>
      <c r="D179" s="324" t="s">
        <v>40</v>
      </c>
      <c r="E179" s="325"/>
      <c r="F179" s="306"/>
      <c r="G179" s="467"/>
      <c r="H179" s="467"/>
      <c r="I179" s="467"/>
      <c r="J179" s="467"/>
      <c r="K179" s="467"/>
      <c r="L179" s="467"/>
      <c r="M179" s="467"/>
      <c r="N179" s="468"/>
      <c r="O179" s="467"/>
      <c r="P179" s="306"/>
      <c r="Q179" s="467"/>
      <c r="R179" s="467"/>
      <c r="S179" s="467"/>
      <c r="T179" s="467"/>
      <c r="U179" s="306"/>
      <c r="V179" s="326"/>
      <c r="W179" s="652">
        <v>51</v>
      </c>
      <c r="X179" s="652">
        <v>55</v>
      </c>
      <c r="Y179" s="652">
        <v>106</v>
      </c>
      <c r="Z179" s="653">
        <v>83</v>
      </c>
      <c r="AA179" s="243">
        <v>19.5</v>
      </c>
      <c r="AB179" s="244">
        <v>23</v>
      </c>
      <c r="AC179" s="326">
        <v>15</v>
      </c>
      <c r="AD179" s="636">
        <v>2</v>
      </c>
      <c r="AE179" s="893">
        <v>1</v>
      </c>
      <c r="AF179" s="894"/>
      <c r="AJ179" s="4"/>
      <c r="AK179" s="4"/>
      <c r="AL179" s="4"/>
      <c r="AM179" s="4"/>
    </row>
    <row r="180" spans="2:39" x14ac:dyDescent="0.25">
      <c r="AA180" s="4"/>
      <c r="AB180" s="4"/>
      <c r="AC180" s="4"/>
      <c r="AG180" s="4"/>
      <c r="AH180" s="4"/>
      <c r="AI180" s="35"/>
    </row>
    <row r="181" spans="2:39" x14ac:dyDescent="0.25">
      <c r="AI181" s="35"/>
    </row>
    <row r="183" spans="2:39" x14ac:dyDescent="0.25">
      <c r="AJ183" s="35"/>
      <c r="AK183" s="35"/>
      <c r="AL183" s="35"/>
      <c r="AM183" s="35"/>
    </row>
    <row r="184" spans="2:39" s="35" customFormat="1" ht="12.75" x14ac:dyDescent="0.2">
      <c r="L184" s="34"/>
      <c r="M184" s="34"/>
      <c r="N184" s="34"/>
      <c r="O184" s="34"/>
      <c r="P184" s="34"/>
      <c r="Q184" s="34"/>
      <c r="R184" s="34"/>
      <c r="S184" s="34"/>
      <c r="T184" s="34"/>
      <c r="U184" s="34"/>
      <c r="V184" s="34"/>
      <c r="W184" s="34"/>
      <c r="X184" s="34"/>
      <c r="Y184" s="34"/>
      <c r="Z184" s="34"/>
      <c r="AG184" s="34"/>
      <c r="AH184" s="34"/>
      <c r="AJ184" s="4"/>
      <c r="AK184" s="4"/>
      <c r="AL184" s="4"/>
      <c r="AM184" s="4"/>
    </row>
    <row r="185" spans="2:39" x14ac:dyDescent="0.25">
      <c r="W185" s="34"/>
      <c r="X185" s="34"/>
      <c r="Y185" s="34"/>
      <c r="Z185" s="34"/>
    </row>
    <row r="186" spans="2:39" x14ac:dyDescent="0.25">
      <c r="W186" s="34"/>
      <c r="X186" s="34"/>
      <c r="Y186" s="34"/>
      <c r="Z186" s="34"/>
      <c r="AA186" s="34"/>
      <c r="AC186" s="34"/>
    </row>
    <row r="187" spans="2:39" x14ac:dyDescent="0.25">
      <c r="W187" s="34"/>
      <c r="X187" s="34"/>
      <c r="Y187" s="34"/>
      <c r="Z187" s="34"/>
      <c r="AA187" s="34"/>
      <c r="AC187" s="34"/>
      <c r="AD187" s="35"/>
      <c r="AE187" s="33"/>
    </row>
    <row r="188" spans="2:39" x14ac:dyDescent="0.25">
      <c r="W188" s="34"/>
      <c r="X188" s="34"/>
      <c r="Y188" s="34"/>
      <c r="Z188" s="34"/>
      <c r="AA188" s="34"/>
      <c r="AC188" s="34"/>
      <c r="AD188" s="35"/>
      <c r="AE188" s="33"/>
    </row>
    <row r="189" spans="2:39" x14ac:dyDescent="0.25">
      <c r="W189" s="34"/>
      <c r="X189" s="34"/>
      <c r="Y189" s="34"/>
      <c r="Z189" s="34"/>
      <c r="AA189" s="34"/>
      <c r="AC189" s="34"/>
      <c r="AD189" s="35"/>
      <c r="AE189" s="33"/>
    </row>
    <row r="190" spans="2:39" x14ac:dyDescent="0.25">
      <c r="W190" s="34"/>
      <c r="X190" s="34"/>
      <c r="Y190" s="34"/>
      <c r="Z190" s="34"/>
      <c r="AA190" s="34"/>
      <c r="AC190" s="34"/>
      <c r="AD190" s="35"/>
      <c r="AE190" s="33"/>
    </row>
  </sheetData>
  <sortState ref="AI17:AQ31">
    <sortCondition ref="AQ119:AQ134"/>
  </sortState>
  <mergeCells count="370">
    <mergeCell ref="AN14:AO14"/>
    <mergeCell ref="AP14:AP15"/>
    <mergeCell ref="AQ14:AQ15"/>
    <mergeCell ref="AI14:AI15"/>
    <mergeCell ref="AI13:AQ13"/>
    <mergeCell ref="AK4:AK5"/>
    <mergeCell ref="AJ4:AJ5"/>
    <mergeCell ref="AL4:AL5"/>
    <mergeCell ref="AN4:AN5"/>
    <mergeCell ref="AM4:AM5"/>
    <mergeCell ref="AI3:AN3"/>
    <mergeCell ref="AJ14:AK14"/>
    <mergeCell ref="AL14:AM14"/>
    <mergeCell ref="AE172:AF172"/>
    <mergeCell ref="AE173:AF173"/>
    <mergeCell ref="AE174:AF174"/>
    <mergeCell ref="AE175:AF175"/>
    <mergeCell ref="AE176:AF176"/>
    <mergeCell ref="AE177:AF177"/>
    <mergeCell ref="AD127:AF127"/>
    <mergeCell ref="AD128:AF128"/>
    <mergeCell ref="AD129:AF129"/>
    <mergeCell ref="AD130:AF130"/>
    <mergeCell ref="AD131:AF131"/>
    <mergeCell ref="AD132:AF132"/>
    <mergeCell ref="AD133:AF133"/>
    <mergeCell ref="AD134:AF134"/>
    <mergeCell ref="AD141:AF141"/>
    <mergeCell ref="AD142:AF142"/>
    <mergeCell ref="AD143:AF143"/>
    <mergeCell ref="AD144:AF144"/>
    <mergeCell ref="AD154:AF154"/>
    <mergeCell ref="AD155:AF155"/>
    <mergeCell ref="AD145:AF145"/>
    <mergeCell ref="AE178:AF178"/>
    <mergeCell ref="AE179:AF179"/>
    <mergeCell ref="AI4:AI5"/>
    <mergeCell ref="AD118:AF118"/>
    <mergeCell ref="AE164:AF164"/>
    <mergeCell ref="AE165:AF165"/>
    <mergeCell ref="AE166:AF166"/>
    <mergeCell ref="AE167:AF167"/>
    <mergeCell ref="AE168:AF168"/>
    <mergeCell ref="AE169:AF169"/>
    <mergeCell ref="AE170:AF170"/>
    <mergeCell ref="AE171:AF171"/>
    <mergeCell ref="AD156:AF156"/>
    <mergeCell ref="AD157:AF157"/>
    <mergeCell ref="AD150:AF150"/>
    <mergeCell ref="AD151:AF151"/>
    <mergeCell ref="AD119:AF119"/>
    <mergeCell ref="AD120:AF120"/>
    <mergeCell ref="AD121:AF121"/>
    <mergeCell ref="AD122:AF122"/>
    <mergeCell ref="AD123:AF123"/>
    <mergeCell ref="AD124:AF124"/>
    <mergeCell ref="AD125:AF125"/>
    <mergeCell ref="AD126:AF126"/>
    <mergeCell ref="AD147:AF147"/>
    <mergeCell ref="AD146:AF146"/>
    <mergeCell ref="AD148:AF148"/>
    <mergeCell ref="AD149:AF149"/>
    <mergeCell ref="AD152:AF152"/>
    <mergeCell ref="AD153:AF153"/>
    <mergeCell ref="I86:I89"/>
    <mergeCell ref="I96:I99"/>
    <mergeCell ref="I100:I103"/>
    <mergeCell ref="I104:I107"/>
    <mergeCell ref="I108:I111"/>
    <mergeCell ref="W101:X101"/>
    <mergeCell ref="W102:X102"/>
    <mergeCell ref="W103:X103"/>
    <mergeCell ref="W104:X104"/>
    <mergeCell ref="W105:X105"/>
    <mergeCell ref="W109:X109"/>
    <mergeCell ref="W110:X110"/>
    <mergeCell ref="W111:X111"/>
    <mergeCell ref="C115:V115"/>
    <mergeCell ref="Y115:Z115"/>
    <mergeCell ref="C116:D116"/>
    <mergeCell ref="Y116:Z116"/>
    <mergeCell ref="C117:D117"/>
    <mergeCell ref="AA160:AF162"/>
    <mergeCell ref="AE163:AF163"/>
    <mergeCell ref="C160:V160"/>
    <mergeCell ref="Y160:Z160"/>
    <mergeCell ref="C161:D161"/>
    <mergeCell ref="Y161:Z161"/>
    <mergeCell ref="C162:D162"/>
    <mergeCell ref="Y162:Z162"/>
    <mergeCell ref="B7:B10"/>
    <mergeCell ref="B11:B14"/>
    <mergeCell ref="B15:B18"/>
    <mergeCell ref="B19:B22"/>
    <mergeCell ref="I51:I54"/>
    <mergeCell ref="I55:I58"/>
    <mergeCell ref="I59:I62"/>
    <mergeCell ref="I63:I66"/>
    <mergeCell ref="I74:I77"/>
    <mergeCell ref="I29:I32"/>
    <mergeCell ref="I33:I36"/>
    <mergeCell ref="I37:I40"/>
    <mergeCell ref="I41:I44"/>
    <mergeCell ref="I78:I81"/>
    <mergeCell ref="I82:I85"/>
    <mergeCell ref="W100:X100"/>
    <mergeCell ref="Y117:Z117"/>
    <mergeCell ref="AA115:AF117"/>
    <mergeCell ref="C138:V138"/>
    <mergeCell ref="Y138:Z138"/>
    <mergeCell ref="AA138:AF140"/>
    <mergeCell ref="C139:D139"/>
    <mergeCell ref="Y139:Z139"/>
    <mergeCell ref="C140:D140"/>
    <mergeCell ref="Y140:Z140"/>
    <mergeCell ref="W106:X106"/>
    <mergeCell ref="W107:X107"/>
    <mergeCell ref="W108:X108"/>
    <mergeCell ref="W29:X29"/>
    <mergeCell ref="W30:X30"/>
    <mergeCell ref="W31:X31"/>
    <mergeCell ref="W32:X32"/>
    <mergeCell ref="W33:X33"/>
    <mergeCell ref="W34:X34"/>
    <mergeCell ref="W35:X35"/>
    <mergeCell ref="W36:X36"/>
    <mergeCell ref="W37:X37"/>
    <mergeCell ref="W53:X53"/>
    <mergeCell ref="W54:X54"/>
    <mergeCell ref="W55:X55"/>
    <mergeCell ref="AD15:AD18"/>
    <mergeCell ref="AD19:AD22"/>
    <mergeCell ref="AE15:AF18"/>
    <mergeCell ref="AE19:AF22"/>
    <mergeCell ref="Y70:Z70"/>
    <mergeCell ref="AA70:AF72"/>
    <mergeCell ref="AD29:AD30"/>
    <mergeCell ref="AE29:AF30"/>
    <mergeCell ref="W56:X56"/>
    <mergeCell ref="W57:X57"/>
    <mergeCell ref="W58:X58"/>
    <mergeCell ref="W59:X59"/>
    <mergeCell ref="W60:X60"/>
    <mergeCell ref="W61:X61"/>
    <mergeCell ref="W62:X62"/>
    <mergeCell ref="W63:X63"/>
    <mergeCell ref="W64:X64"/>
    <mergeCell ref="W65:X65"/>
    <mergeCell ref="W66:X66"/>
    <mergeCell ref="W38:X38"/>
    <mergeCell ref="W39:X39"/>
    <mergeCell ref="AE37:AF38"/>
    <mergeCell ref="AD7:AD10"/>
    <mergeCell ref="AD11:AD14"/>
    <mergeCell ref="AE7:AF10"/>
    <mergeCell ref="AE11:AF14"/>
    <mergeCell ref="AE6:AF6"/>
    <mergeCell ref="AA3:AF5"/>
    <mergeCell ref="Y3:Z3"/>
    <mergeCell ref="Y4:Z4"/>
    <mergeCell ref="Y5:Z5"/>
    <mergeCell ref="K30:M30"/>
    <mergeCell ref="K31:M31"/>
    <mergeCell ref="AD31:AD32"/>
    <mergeCell ref="AE31:AF32"/>
    <mergeCell ref="K32:M32"/>
    <mergeCell ref="K33:M33"/>
    <mergeCell ref="AD33:AD34"/>
    <mergeCell ref="AE33:AF34"/>
    <mergeCell ref="K34:M34"/>
    <mergeCell ref="AE73:AF73"/>
    <mergeCell ref="AE82:AF83"/>
    <mergeCell ref="AE76:AF77"/>
    <mergeCell ref="AE78:AF79"/>
    <mergeCell ref="AE88:AF89"/>
    <mergeCell ref="W74:X74"/>
    <mergeCell ref="W75:X75"/>
    <mergeCell ref="W76:X76"/>
    <mergeCell ref="W77:X77"/>
    <mergeCell ref="W78:X78"/>
    <mergeCell ref="W79:X79"/>
    <mergeCell ref="W80:X80"/>
    <mergeCell ref="W81:X81"/>
    <mergeCell ref="W82:X82"/>
    <mergeCell ref="W83:X83"/>
    <mergeCell ref="W84:X84"/>
    <mergeCell ref="W85:X85"/>
    <mergeCell ref="W86:X86"/>
    <mergeCell ref="W87:X87"/>
    <mergeCell ref="W88:X88"/>
    <mergeCell ref="K86:M86"/>
    <mergeCell ref="K78:M78"/>
    <mergeCell ref="K79:M79"/>
    <mergeCell ref="K83:M83"/>
    <mergeCell ref="K74:M74"/>
    <mergeCell ref="Y71:Z71"/>
    <mergeCell ref="Y72:Z72"/>
    <mergeCell ref="W73:X73"/>
    <mergeCell ref="W72:X72"/>
    <mergeCell ref="AA92:AF94"/>
    <mergeCell ref="Y93:Z93"/>
    <mergeCell ref="W94:X94"/>
    <mergeCell ref="Y94:Z94"/>
    <mergeCell ref="AE74:AF75"/>
    <mergeCell ref="AE84:AF85"/>
    <mergeCell ref="AE80:AF81"/>
    <mergeCell ref="AE86:AF87"/>
    <mergeCell ref="AD82:AD83"/>
    <mergeCell ref="AD76:AD77"/>
    <mergeCell ref="AD78:AD79"/>
    <mergeCell ref="AD88:AD89"/>
    <mergeCell ref="AD74:AD75"/>
    <mergeCell ref="AD84:AD85"/>
    <mergeCell ref="AD80:AD81"/>
    <mergeCell ref="AD86:AD87"/>
    <mergeCell ref="W89:X89"/>
    <mergeCell ref="K96:M96"/>
    <mergeCell ref="AD96:AD97"/>
    <mergeCell ref="AE96:AF97"/>
    <mergeCell ref="K97:M97"/>
    <mergeCell ref="K110:M110"/>
    <mergeCell ref="AD110:AD111"/>
    <mergeCell ref="AE110:AF111"/>
    <mergeCell ref="K111:M111"/>
    <mergeCell ref="K104:M104"/>
    <mergeCell ref="AD104:AD105"/>
    <mergeCell ref="AE104:AF105"/>
    <mergeCell ref="K105:M105"/>
    <mergeCell ref="K100:M100"/>
    <mergeCell ref="AD100:AD101"/>
    <mergeCell ref="AE100:AF101"/>
    <mergeCell ref="K101:M101"/>
    <mergeCell ref="K102:M102"/>
    <mergeCell ref="AD102:AD103"/>
    <mergeCell ref="AE102:AF103"/>
    <mergeCell ref="K103:M103"/>
    <mergeCell ref="W96:X96"/>
    <mergeCell ref="W97:X97"/>
    <mergeCell ref="W98:X98"/>
    <mergeCell ref="W99:X99"/>
    <mergeCell ref="K106:M106"/>
    <mergeCell ref="AD106:AD107"/>
    <mergeCell ref="AE106:AF107"/>
    <mergeCell ref="K107:M107"/>
    <mergeCell ref="Y25:Z25"/>
    <mergeCell ref="AA25:AF27"/>
    <mergeCell ref="Y26:Z26"/>
    <mergeCell ref="W27:X27"/>
    <mergeCell ref="Y27:Z27"/>
    <mergeCell ref="W28:X28"/>
    <mergeCell ref="AE28:AF28"/>
    <mergeCell ref="K29:M29"/>
    <mergeCell ref="K98:M98"/>
    <mergeCell ref="AD98:AD99"/>
    <mergeCell ref="AE98:AF99"/>
    <mergeCell ref="K99:M99"/>
    <mergeCell ref="W95:X95"/>
    <mergeCell ref="AE95:AF95"/>
    <mergeCell ref="K35:M35"/>
    <mergeCell ref="AD35:AD36"/>
    <mergeCell ref="AE35:AF36"/>
    <mergeCell ref="K36:M36"/>
    <mergeCell ref="K37:M37"/>
    <mergeCell ref="AD37:AD38"/>
    <mergeCell ref="K108:M108"/>
    <mergeCell ref="AD108:AD109"/>
    <mergeCell ref="AE108:AF109"/>
    <mergeCell ref="K109:M109"/>
    <mergeCell ref="J95:M95"/>
    <mergeCell ref="Y92:Z92"/>
    <mergeCell ref="K39:M39"/>
    <mergeCell ref="AD39:AD40"/>
    <mergeCell ref="AE39:AF40"/>
    <mergeCell ref="K40:M40"/>
    <mergeCell ref="K41:M41"/>
    <mergeCell ref="AD41:AD42"/>
    <mergeCell ref="AE41:AF42"/>
    <mergeCell ref="K42:M42"/>
    <mergeCell ref="K57:M57"/>
    <mergeCell ref="K58:M58"/>
    <mergeCell ref="K55:M55"/>
    <mergeCell ref="K56:M56"/>
    <mergeCell ref="K53:M53"/>
    <mergeCell ref="K54:M54"/>
    <mergeCell ref="J71:M71"/>
    <mergeCell ref="J72:M72"/>
    <mergeCell ref="J73:M73"/>
    <mergeCell ref="J92:V92"/>
    <mergeCell ref="K38:M38"/>
    <mergeCell ref="AE51:AF52"/>
    <mergeCell ref="K43:M43"/>
    <mergeCell ref="AD43:AD44"/>
    <mergeCell ref="AE43:AF44"/>
    <mergeCell ref="K44:M44"/>
    <mergeCell ref="Y47:Z47"/>
    <mergeCell ref="AA47:AF49"/>
    <mergeCell ref="Y48:Z48"/>
    <mergeCell ref="W49:X49"/>
    <mergeCell ref="Y49:Z49"/>
    <mergeCell ref="J48:M48"/>
    <mergeCell ref="J47:V47"/>
    <mergeCell ref="K51:M51"/>
    <mergeCell ref="K52:M52"/>
    <mergeCell ref="W40:X40"/>
    <mergeCell ref="W41:X41"/>
    <mergeCell ref="W42:X42"/>
    <mergeCell ref="W43:X43"/>
    <mergeCell ref="W44:X44"/>
    <mergeCell ref="W51:X51"/>
    <mergeCell ref="W52:X52"/>
    <mergeCell ref="J25:V25"/>
    <mergeCell ref="J26:M26"/>
    <mergeCell ref="J27:M27"/>
    <mergeCell ref="J28:M28"/>
    <mergeCell ref="C3:V3"/>
    <mergeCell ref="C4:D4"/>
    <mergeCell ref="C5:D5"/>
    <mergeCell ref="AD65:AD66"/>
    <mergeCell ref="AE65:AF66"/>
    <mergeCell ref="AD61:AD62"/>
    <mergeCell ref="AE61:AF62"/>
    <mergeCell ref="AD63:AD64"/>
    <mergeCell ref="AE63:AF64"/>
    <mergeCell ref="AD57:AD58"/>
    <mergeCell ref="AE57:AF58"/>
    <mergeCell ref="AD59:AD60"/>
    <mergeCell ref="AE59:AF60"/>
    <mergeCell ref="AD53:AD54"/>
    <mergeCell ref="AE53:AF54"/>
    <mergeCell ref="AD55:AD56"/>
    <mergeCell ref="AE55:AF56"/>
    <mergeCell ref="W50:X50"/>
    <mergeCell ref="AE50:AF50"/>
    <mergeCell ref="AD51:AD52"/>
    <mergeCell ref="J93:M93"/>
    <mergeCell ref="J94:M94"/>
    <mergeCell ref="K62:M62"/>
    <mergeCell ref="J50:M50"/>
    <mergeCell ref="J49:M49"/>
    <mergeCell ref="K59:M59"/>
    <mergeCell ref="K60:M60"/>
    <mergeCell ref="K65:M65"/>
    <mergeCell ref="K66:M66"/>
    <mergeCell ref="K63:M63"/>
    <mergeCell ref="K64:M64"/>
    <mergeCell ref="K61:M61"/>
    <mergeCell ref="K77:M77"/>
    <mergeCell ref="K82:M82"/>
    <mergeCell ref="J70:V70"/>
    <mergeCell ref="K87:M87"/>
    <mergeCell ref="K85:M85"/>
    <mergeCell ref="K76:M76"/>
    <mergeCell ref="K88:M88"/>
    <mergeCell ref="K89:M89"/>
    <mergeCell ref="K80:M80"/>
    <mergeCell ref="K81:M81"/>
    <mergeCell ref="K75:M75"/>
    <mergeCell ref="K84:M84"/>
    <mergeCell ref="B150:B153"/>
    <mergeCell ref="B154:B157"/>
    <mergeCell ref="B164:B167"/>
    <mergeCell ref="B168:B171"/>
    <mergeCell ref="B172:B175"/>
    <mergeCell ref="B176:B179"/>
    <mergeCell ref="B119:B122"/>
    <mergeCell ref="B123:B126"/>
    <mergeCell ref="B127:B130"/>
    <mergeCell ref="B131:B134"/>
    <mergeCell ref="B142:B145"/>
    <mergeCell ref="B146:B149"/>
  </mergeCells>
  <dataValidations count="1">
    <dataValidation type="list" allowBlank="1" showInputMessage="1" showErrorMessage="1" sqref="P58:V58 E155:V155 O109:O111 D156:V156 D119 U111 U109 Q109:T111 N109 N87:P89 N111 P109:P110 P60:V62 N60:N62 O60:O61 T89 K102:K105 K89 K107:K109 K78:K85 N79:V79 N74:V75 K74 N83:V84 O52 P52:R55 N52:N55 S52 T52:V55 S54:S55 K96:K98 K33:K35 K44 O35 P105 J9:V12 K51:K53 K59:K60 P43 N40:V40 K55:K56 N66:V68 N32:V33 D27:D68 D17 D7:D15 Q88:Q89 V109:V111 K41:K42 O54:O55 P101:V101 E15:V18 E21:V22 N30:V30 N98:V99 K62:K64 N77:V77 K29:K30 K37:K38 N38:V38 D142 D148 D150 D154 D152 D143:V146 E149:V151 E153:V153 E129:V129 D120:V120 E131:V131 D133:V133 D164:D165 D127:D130 E177:V177 D179 D168:V170 D178:V178 D125 D121:D122 E122:V127 E166:V167 E9:H12 I9:I10 N58 R87:S89 U87:V89 T87 N106 O105:O106 Q105:V106 N35:N36 P35:V36 N43:O44 Q43:V44 N101 D174:U176 V175:V176 AI23:AI26 AI21 AI29:AI30 AI16:AI18">
      <formula1>$D$3:$D$18</formula1>
    </dataValidation>
  </dataValidations>
  <pageMargins left="0" right="0" top="0.25" bottom="0.4" header="0.3" footer="0.3"/>
  <pageSetup scale="61" fitToHeight="3" orientation="landscape" horizontalDpi="4294967293" verticalDpi="4294967293" r:id="rId1"/>
  <ignoredErrors>
    <ignoredError sqref="W5:X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zoomScale="90" zoomScaleNormal="90" workbookViewId="0"/>
  </sheetViews>
  <sheetFormatPr defaultRowHeight="15" x14ac:dyDescent="0.25"/>
  <cols>
    <col min="1" max="1" width="11" customWidth="1"/>
    <col min="2" max="2" width="16.140625" customWidth="1"/>
    <col min="3" max="3" width="31" style="33" customWidth="1"/>
    <col min="4" max="4" width="16.140625" style="33" customWidth="1"/>
    <col min="5" max="5" width="16" style="33" customWidth="1"/>
    <col min="6" max="6" width="13.42578125" customWidth="1"/>
    <col min="7" max="7" width="17.28515625" customWidth="1"/>
    <col min="8" max="8" width="13.28515625" customWidth="1"/>
    <col min="9" max="9" width="11.85546875" customWidth="1"/>
    <col min="10" max="10" width="13" customWidth="1"/>
    <col min="11" max="11" width="14" customWidth="1"/>
    <col min="12" max="12" width="15.42578125" customWidth="1"/>
    <col min="13" max="13" width="15.42578125" style="31" customWidth="1"/>
    <col min="14" max="14" width="16" customWidth="1"/>
    <col min="15" max="18" width="9.140625" customWidth="1"/>
    <col min="19" max="19" width="13.42578125" customWidth="1"/>
  </cols>
  <sheetData>
    <row r="1" spans="1:18" s="33" customFormat="1" ht="15.75" x14ac:dyDescent="0.25">
      <c r="A1"/>
      <c r="B1" s="610"/>
      <c r="C1" s="610"/>
      <c r="D1" s="610"/>
      <c r="E1" s="610"/>
      <c r="F1" s="610"/>
      <c r="G1" s="610"/>
      <c r="H1" s="610"/>
      <c r="I1" s="610"/>
      <c r="J1" s="610"/>
      <c r="K1" s="610"/>
      <c r="L1" s="610"/>
      <c r="M1" s="610"/>
      <c r="N1" s="610"/>
      <c r="O1" s="610"/>
    </row>
    <row r="2" spans="1:18" s="33" customFormat="1" ht="29.25" customHeight="1" x14ac:dyDescent="0.25">
      <c r="B2" s="916" t="s">
        <v>198</v>
      </c>
      <c r="C2" s="916" t="s">
        <v>74</v>
      </c>
      <c r="D2" s="914" t="s">
        <v>253</v>
      </c>
      <c r="E2" s="615" t="s">
        <v>89</v>
      </c>
      <c r="F2" s="615" t="s">
        <v>254</v>
      </c>
      <c r="G2" s="615" t="s">
        <v>255</v>
      </c>
      <c r="H2" s="615" t="s">
        <v>240</v>
      </c>
      <c r="I2" s="615" t="s">
        <v>239</v>
      </c>
      <c r="J2" s="615" t="s">
        <v>241</v>
      </c>
      <c r="K2" s="610"/>
      <c r="L2" s="610"/>
      <c r="M2" s="610"/>
      <c r="N2" s="610"/>
      <c r="O2" s="616"/>
    </row>
    <row r="3" spans="1:18" s="33" customFormat="1" ht="15.75" x14ac:dyDescent="0.25">
      <c r="B3" s="916"/>
      <c r="C3" s="916"/>
      <c r="D3" s="914"/>
      <c r="E3" s="617" t="s">
        <v>135</v>
      </c>
      <c r="F3" s="617" t="s">
        <v>141</v>
      </c>
      <c r="G3" s="617" t="s">
        <v>109</v>
      </c>
      <c r="H3" s="617" t="s">
        <v>150</v>
      </c>
      <c r="I3" s="617" t="s">
        <v>155</v>
      </c>
      <c r="J3" s="617" t="s">
        <v>154</v>
      </c>
      <c r="K3" s="610"/>
      <c r="L3" s="610"/>
      <c r="M3" s="610"/>
      <c r="N3" s="610"/>
      <c r="O3" s="616"/>
    </row>
    <row r="4" spans="1:18" s="33" customFormat="1" ht="15.75" x14ac:dyDescent="0.25">
      <c r="B4" s="917"/>
      <c r="C4" s="917"/>
      <c r="D4" s="915"/>
      <c r="E4" s="618" t="s">
        <v>75</v>
      </c>
      <c r="F4" s="618" t="s">
        <v>77</v>
      </c>
      <c r="G4" s="618" t="s">
        <v>76</v>
      </c>
      <c r="H4" s="618" t="s">
        <v>126</v>
      </c>
      <c r="I4" s="618" t="s">
        <v>125</v>
      </c>
      <c r="J4" s="618" t="s">
        <v>90</v>
      </c>
      <c r="K4" s="610"/>
      <c r="L4" s="610"/>
      <c r="M4" s="610"/>
      <c r="N4" s="610"/>
      <c r="O4" s="616"/>
    </row>
    <row r="5" spans="1:18" s="33" customFormat="1" ht="15.75" x14ac:dyDescent="0.25">
      <c r="B5" s="619" t="s">
        <v>93</v>
      </c>
      <c r="C5" s="620" t="s">
        <v>51</v>
      </c>
      <c r="D5" s="620">
        <v>4.7</v>
      </c>
      <c r="E5" s="620">
        <v>5</v>
      </c>
      <c r="F5" s="620">
        <v>5</v>
      </c>
      <c r="G5" s="620">
        <v>6</v>
      </c>
      <c r="H5" s="620">
        <v>6</v>
      </c>
      <c r="I5" s="620">
        <v>6</v>
      </c>
      <c r="J5" s="620">
        <v>6</v>
      </c>
      <c r="K5" s="610"/>
      <c r="L5" s="610"/>
      <c r="M5" s="610"/>
      <c r="N5" s="610"/>
      <c r="O5" s="616"/>
    </row>
    <row r="6" spans="1:18" s="33" customFormat="1" ht="15.75" x14ac:dyDescent="0.25">
      <c r="B6" s="621" t="s">
        <v>94</v>
      </c>
      <c r="C6" s="620" t="s">
        <v>45</v>
      </c>
      <c r="D6" s="622">
        <v>7.2</v>
      </c>
      <c r="E6" s="620">
        <v>8</v>
      </c>
      <c r="F6" s="620">
        <v>8</v>
      </c>
      <c r="G6" s="620">
        <v>8</v>
      </c>
      <c r="H6" s="620">
        <v>9</v>
      </c>
      <c r="I6" s="620">
        <v>9</v>
      </c>
      <c r="J6" s="620">
        <v>9</v>
      </c>
      <c r="K6" s="610"/>
      <c r="L6" s="610"/>
      <c r="M6" s="610"/>
      <c r="N6" s="610"/>
      <c r="O6" s="616"/>
    </row>
    <row r="7" spans="1:18" s="33" customFormat="1" ht="15.75" x14ac:dyDescent="0.25">
      <c r="B7" s="621" t="s">
        <v>95</v>
      </c>
      <c r="C7" s="620" t="s">
        <v>48</v>
      </c>
      <c r="D7" s="622">
        <v>10.1</v>
      </c>
      <c r="E7" s="620">
        <v>12</v>
      </c>
      <c r="F7" s="620">
        <v>11</v>
      </c>
      <c r="G7" s="620">
        <v>12</v>
      </c>
      <c r="H7" s="620">
        <v>13</v>
      </c>
      <c r="I7" s="620">
        <v>12</v>
      </c>
      <c r="J7" s="620">
        <v>12</v>
      </c>
      <c r="K7" s="610"/>
      <c r="L7" s="610"/>
      <c r="M7" s="610"/>
      <c r="N7" s="610"/>
      <c r="O7" s="616"/>
    </row>
    <row r="8" spans="1:18" ht="15.75" x14ac:dyDescent="0.25">
      <c r="B8" s="619" t="s">
        <v>96</v>
      </c>
      <c r="C8" s="620" t="s">
        <v>52</v>
      </c>
      <c r="D8" s="620">
        <v>19.5</v>
      </c>
      <c r="E8" s="620">
        <v>23</v>
      </c>
      <c r="F8" s="620">
        <v>22</v>
      </c>
      <c r="G8" s="620">
        <v>23</v>
      </c>
      <c r="H8" s="620">
        <v>25</v>
      </c>
      <c r="I8" s="620">
        <v>23</v>
      </c>
      <c r="J8" s="620">
        <v>23</v>
      </c>
      <c r="K8" s="610"/>
      <c r="L8" s="610"/>
      <c r="M8" s="610"/>
      <c r="N8" s="610"/>
      <c r="O8" s="616"/>
      <c r="P8" s="33"/>
      <c r="Q8" s="33"/>
      <c r="R8" s="33"/>
    </row>
    <row r="9" spans="1:18" ht="15.75" x14ac:dyDescent="0.25">
      <c r="B9" s="623" t="s">
        <v>97</v>
      </c>
      <c r="C9" s="624" t="s">
        <v>91</v>
      </c>
      <c r="D9" s="614">
        <v>8.5</v>
      </c>
      <c r="E9" s="611">
        <v>10</v>
      </c>
      <c r="F9" s="611">
        <v>10</v>
      </c>
      <c r="G9" s="611">
        <v>10</v>
      </c>
      <c r="H9" s="611">
        <v>11</v>
      </c>
      <c r="I9" s="611">
        <v>10</v>
      </c>
      <c r="J9" s="611">
        <v>10</v>
      </c>
      <c r="K9" s="610"/>
      <c r="L9" s="610"/>
      <c r="M9" s="610"/>
      <c r="N9" s="610"/>
      <c r="O9" s="616"/>
      <c r="P9" s="33"/>
      <c r="Q9" s="33"/>
      <c r="R9" s="33"/>
    </row>
    <row r="10" spans="1:18" ht="15.75" x14ac:dyDescent="0.25">
      <c r="B10" s="625" t="s">
        <v>98</v>
      </c>
      <c r="C10" s="612" t="s">
        <v>49</v>
      </c>
      <c r="D10" s="612">
        <v>8.6</v>
      </c>
      <c r="E10" s="611">
        <v>10</v>
      </c>
      <c r="F10" s="611">
        <v>10</v>
      </c>
      <c r="G10" s="611">
        <v>10</v>
      </c>
      <c r="H10" s="611">
        <v>11</v>
      </c>
      <c r="I10" s="611">
        <v>10</v>
      </c>
      <c r="J10" s="611">
        <v>10</v>
      </c>
      <c r="K10" s="610"/>
      <c r="L10" s="610"/>
      <c r="M10" s="610"/>
      <c r="N10" s="610"/>
      <c r="O10" s="616"/>
      <c r="P10" s="33"/>
      <c r="Q10" s="33"/>
      <c r="R10" s="33"/>
    </row>
    <row r="11" spans="1:18" ht="15.75" x14ac:dyDescent="0.25">
      <c r="B11" s="623" t="s">
        <v>99</v>
      </c>
      <c r="C11" s="612" t="s">
        <v>92</v>
      </c>
      <c r="D11" s="624">
        <v>9.5</v>
      </c>
      <c r="E11" s="611">
        <v>11</v>
      </c>
      <c r="F11" s="611">
        <v>11</v>
      </c>
      <c r="G11" s="611">
        <v>11</v>
      </c>
      <c r="H11" s="611">
        <v>12</v>
      </c>
      <c r="I11" s="611">
        <v>11</v>
      </c>
      <c r="J11" s="611">
        <v>11</v>
      </c>
      <c r="K11" s="610"/>
      <c r="L11" s="610"/>
      <c r="M11" s="610"/>
      <c r="N11" s="610"/>
      <c r="O11" s="616"/>
      <c r="P11" s="33"/>
      <c r="Q11" s="33"/>
      <c r="R11" s="33"/>
    </row>
    <row r="12" spans="1:18" ht="15.75" x14ac:dyDescent="0.25">
      <c r="B12" s="625" t="s">
        <v>100</v>
      </c>
      <c r="C12" s="612" t="s">
        <v>50</v>
      </c>
      <c r="D12" s="613">
        <v>17.3</v>
      </c>
      <c r="E12" s="611">
        <v>20</v>
      </c>
      <c r="F12" s="611">
        <v>20</v>
      </c>
      <c r="G12" s="611">
        <v>20</v>
      </c>
      <c r="H12" s="611">
        <v>22</v>
      </c>
      <c r="I12" s="611">
        <v>21</v>
      </c>
      <c r="J12" s="611">
        <v>21</v>
      </c>
      <c r="K12" s="610"/>
      <c r="L12" s="610"/>
      <c r="M12" s="610"/>
      <c r="N12" s="610"/>
      <c r="O12" s="616"/>
      <c r="P12" s="33"/>
      <c r="Q12" s="33"/>
      <c r="R12" s="33"/>
    </row>
    <row r="13" spans="1:18" ht="15.75" x14ac:dyDescent="0.25">
      <c r="B13" s="626" t="s">
        <v>101</v>
      </c>
      <c r="C13" s="620" t="s">
        <v>47</v>
      </c>
      <c r="D13" s="620">
        <v>7.1</v>
      </c>
      <c r="E13" s="620">
        <v>8</v>
      </c>
      <c r="F13" s="620">
        <v>8</v>
      </c>
      <c r="G13" s="620">
        <v>8</v>
      </c>
      <c r="H13" s="620">
        <v>9</v>
      </c>
      <c r="I13" s="620">
        <v>8</v>
      </c>
      <c r="J13" s="620">
        <v>8</v>
      </c>
      <c r="K13" s="610"/>
      <c r="L13" s="610"/>
      <c r="M13" s="610"/>
      <c r="N13" s="610"/>
      <c r="O13" s="616"/>
      <c r="P13" s="33"/>
      <c r="Q13" s="33"/>
      <c r="R13" s="33"/>
    </row>
    <row r="14" spans="1:18" ht="15.75" x14ac:dyDescent="0.25">
      <c r="B14" s="626" t="s">
        <v>107</v>
      </c>
      <c r="C14" s="620" t="s">
        <v>10</v>
      </c>
      <c r="D14" s="622">
        <v>9.4</v>
      </c>
      <c r="E14" s="620">
        <v>11</v>
      </c>
      <c r="F14" s="620">
        <v>11</v>
      </c>
      <c r="G14" s="620">
        <v>11</v>
      </c>
      <c r="H14" s="620">
        <v>12</v>
      </c>
      <c r="I14" s="620">
        <v>11</v>
      </c>
      <c r="J14" s="620">
        <v>11</v>
      </c>
      <c r="K14" s="610"/>
      <c r="L14" s="610"/>
      <c r="M14" s="610"/>
      <c r="N14" s="610"/>
      <c r="O14" s="616"/>
      <c r="P14" s="33"/>
      <c r="Q14" s="33"/>
      <c r="R14" s="33"/>
    </row>
    <row r="15" spans="1:18" ht="15.75" x14ac:dyDescent="0.25">
      <c r="B15" s="626" t="s">
        <v>108</v>
      </c>
      <c r="C15" s="620" t="s">
        <v>129</v>
      </c>
      <c r="D15" s="627">
        <v>13.5</v>
      </c>
      <c r="E15" s="620">
        <v>16</v>
      </c>
      <c r="F15" s="627">
        <v>15</v>
      </c>
      <c r="G15" s="620">
        <v>16</v>
      </c>
      <c r="H15" s="620">
        <v>17</v>
      </c>
      <c r="I15" s="620">
        <v>16</v>
      </c>
      <c r="J15" s="620">
        <v>16</v>
      </c>
      <c r="K15" s="610"/>
      <c r="L15" s="610"/>
      <c r="M15" s="610"/>
      <c r="N15" s="610"/>
      <c r="O15" s="616"/>
      <c r="Q15" s="33"/>
    </row>
    <row r="16" spans="1:18" ht="15.75" x14ac:dyDescent="0.25">
      <c r="B16" s="628" t="s">
        <v>102</v>
      </c>
      <c r="C16" s="627" t="s">
        <v>199</v>
      </c>
      <c r="D16" s="620">
        <v>15.5</v>
      </c>
      <c r="E16" s="620">
        <v>18</v>
      </c>
      <c r="F16" s="620">
        <v>18</v>
      </c>
      <c r="G16" s="620">
        <v>18</v>
      </c>
      <c r="H16" s="620">
        <v>19</v>
      </c>
      <c r="I16" s="620">
        <v>18</v>
      </c>
      <c r="J16" s="620">
        <v>19</v>
      </c>
      <c r="K16" s="610"/>
      <c r="L16" s="610"/>
      <c r="M16" s="610"/>
      <c r="N16" s="610"/>
      <c r="O16" s="610"/>
      <c r="P16" s="587"/>
      <c r="Q16" s="33"/>
    </row>
    <row r="17" spans="1:18" ht="15.75" x14ac:dyDescent="0.25">
      <c r="B17" s="629" t="s">
        <v>103</v>
      </c>
      <c r="C17" s="612" t="s">
        <v>229</v>
      </c>
      <c r="D17" s="614">
        <v>10.5</v>
      </c>
      <c r="E17" s="611">
        <v>12</v>
      </c>
      <c r="F17" s="611">
        <v>12</v>
      </c>
      <c r="G17" s="611">
        <v>12</v>
      </c>
      <c r="H17" s="611">
        <v>13</v>
      </c>
      <c r="I17" s="611">
        <v>12</v>
      </c>
      <c r="J17" s="611">
        <v>13</v>
      </c>
      <c r="K17" s="610"/>
      <c r="L17" s="610"/>
      <c r="M17" s="610"/>
      <c r="N17" s="610"/>
      <c r="O17" s="610"/>
      <c r="P17" s="33"/>
      <c r="Q17" s="33"/>
    </row>
    <row r="18" spans="1:18" ht="15.75" x14ac:dyDescent="0.25">
      <c r="B18" s="629" t="s">
        <v>104</v>
      </c>
      <c r="C18" s="612" t="s">
        <v>9</v>
      </c>
      <c r="D18" s="613">
        <v>10.9</v>
      </c>
      <c r="E18" s="611">
        <v>13</v>
      </c>
      <c r="F18" s="611">
        <v>12</v>
      </c>
      <c r="G18" s="611">
        <v>13</v>
      </c>
      <c r="H18" s="611">
        <v>14</v>
      </c>
      <c r="I18" s="611">
        <v>13</v>
      </c>
      <c r="J18" s="611">
        <v>13</v>
      </c>
      <c r="K18" s="610"/>
      <c r="L18" s="610"/>
      <c r="M18" s="610"/>
      <c r="N18" s="610"/>
      <c r="O18" s="610"/>
      <c r="P18" s="33"/>
    </row>
    <row r="19" spans="1:18" ht="15.75" x14ac:dyDescent="0.25">
      <c r="B19" s="629" t="s">
        <v>105</v>
      </c>
      <c r="C19" s="624" t="s">
        <v>118</v>
      </c>
      <c r="D19" s="614">
        <v>11.5</v>
      </c>
      <c r="E19" s="611">
        <v>13</v>
      </c>
      <c r="F19" s="611">
        <v>13</v>
      </c>
      <c r="G19" s="611">
        <v>14</v>
      </c>
      <c r="H19" s="611">
        <v>14</v>
      </c>
      <c r="I19" s="611">
        <v>14</v>
      </c>
      <c r="J19" s="611">
        <v>14</v>
      </c>
      <c r="K19" s="610"/>
      <c r="L19" s="610"/>
      <c r="M19" s="610"/>
      <c r="N19" s="610"/>
      <c r="O19" s="610"/>
      <c r="P19" s="33"/>
    </row>
    <row r="20" spans="1:18" ht="15.75" x14ac:dyDescent="0.25">
      <c r="B20" s="630" t="s">
        <v>106</v>
      </c>
      <c r="C20" s="612" t="s">
        <v>86</v>
      </c>
      <c r="D20" s="624">
        <v>24</v>
      </c>
      <c r="E20" s="611">
        <v>28</v>
      </c>
      <c r="F20" s="611">
        <v>27</v>
      </c>
      <c r="G20" s="611">
        <v>28</v>
      </c>
      <c r="H20" s="611">
        <v>30</v>
      </c>
      <c r="I20" s="611">
        <v>28</v>
      </c>
      <c r="J20" s="611">
        <v>29</v>
      </c>
      <c r="K20" s="610"/>
      <c r="L20" s="610"/>
      <c r="M20" s="610"/>
      <c r="N20" s="610"/>
      <c r="O20" s="610"/>
    </row>
    <row r="21" spans="1:18" x14ac:dyDescent="0.25">
      <c r="B21" s="33"/>
      <c r="F21" s="33"/>
      <c r="G21" s="33"/>
      <c r="H21" s="33"/>
      <c r="I21" s="33"/>
      <c r="J21" s="33"/>
      <c r="K21" s="33"/>
      <c r="L21" s="33"/>
    </row>
    <row r="22" spans="1:18" ht="15.75" thickBot="1" x14ac:dyDescent="0.3">
      <c r="B22" s="469"/>
      <c r="C22" s="7"/>
      <c r="D22" s="6"/>
      <c r="F22" s="33"/>
      <c r="G22" s="33"/>
      <c r="H22" s="33"/>
      <c r="I22" s="33"/>
      <c r="J22" s="33"/>
      <c r="K22" s="33"/>
      <c r="L22" s="33"/>
      <c r="M22" s="33"/>
      <c r="N22" s="33"/>
      <c r="O22" s="33"/>
      <c r="P22" s="33"/>
      <c r="Q22" s="33"/>
      <c r="R22" s="33"/>
    </row>
    <row r="23" spans="1:18" ht="15.75" thickBot="1" x14ac:dyDescent="0.3">
      <c r="A23" s="487" t="s">
        <v>198</v>
      </c>
      <c r="B23" s="487" t="s">
        <v>186</v>
      </c>
      <c r="C23" s="470" t="s">
        <v>51</v>
      </c>
      <c r="D23" s="471" t="s">
        <v>45</v>
      </c>
      <c r="E23" s="471" t="s">
        <v>48</v>
      </c>
      <c r="F23" s="471" t="s">
        <v>52</v>
      </c>
      <c r="G23" s="471" t="s">
        <v>91</v>
      </c>
      <c r="H23" s="471" t="s">
        <v>49</v>
      </c>
      <c r="I23" s="471" t="s">
        <v>92</v>
      </c>
      <c r="J23" s="471" t="s">
        <v>50</v>
      </c>
      <c r="K23" s="471" t="s">
        <v>47</v>
      </c>
      <c r="L23" s="471" t="s">
        <v>10</v>
      </c>
      <c r="M23" s="471" t="s">
        <v>129</v>
      </c>
      <c r="N23" s="496" t="s">
        <v>199</v>
      </c>
      <c r="O23" s="496" t="s">
        <v>229</v>
      </c>
      <c r="P23" s="496" t="s">
        <v>9</v>
      </c>
      <c r="Q23" s="496" t="s">
        <v>118</v>
      </c>
      <c r="R23" s="497" t="s">
        <v>86</v>
      </c>
    </row>
    <row r="24" spans="1:18" x14ac:dyDescent="0.25">
      <c r="A24" s="488" t="s">
        <v>93</v>
      </c>
      <c r="B24" s="485" t="s">
        <v>51</v>
      </c>
      <c r="C24" s="472"/>
      <c r="D24" s="473">
        <v>2</v>
      </c>
      <c r="E24" s="473">
        <v>5</v>
      </c>
      <c r="F24" s="473">
        <v>2</v>
      </c>
      <c r="G24" s="473">
        <v>2</v>
      </c>
      <c r="H24" s="473">
        <v>1</v>
      </c>
      <c r="I24" s="473">
        <v>1</v>
      </c>
      <c r="J24" s="473">
        <v>1</v>
      </c>
      <c r="K24" s="473">
        <v>2</v>
      </c>
      <c r="L24" s="473">
        <v>1</v>
      </c>
      <c r="M24" s="473">
        <v>1</v>
      </c>
      <c r="N24" s="474">
        <v>1</v>
      </c>
      <c r="O24" s="474">
        <v>1</v>
      </c>
      <c r="P24" s="474">
        <v>1</v>
      </c>
      <c r="Q24" s="474">
        <v>2</v>
      </c>
      <c r="R24" s="474">
        <v>1</v>
      </c>
    </row>
    <row r="25" spans="1:18" x14ac:dyDescent="0.25">
      <c r="A25" s="489" t="s">
        <v>94</v>
      </c>
      <c r="B25" s="486" t="s">
        <v>45</v>
      </c>
      <c r="C25" s="475">
        <v>2</v>
      </c>
      <c r="D25" s="476"/>
      <c r="E25" s="475">
        <v>2</v>
      </c>
      <c r="F25" s="475">
        <v>5</v>
      </c>
      <c r="G25" s="475">
        <v>1</v>
      </c>
      <c r="H25" s="475">
        <v>2</v>
      </c>
      <c r="I25" s="475">
        <v>1</v>
      </c>
      <c r="J25" s="475">
        <v>1</v>
      </c>
      <c r="K25" s="475">
        <v>1</v>
      </c>
      <c r="L25" s="475">
        <v>2</v>
      </c>
      <c r="M25" s="475">
        <v>1</v>
      </c>
      <c r="N25" s="477">
        <v>1</v>
      </c>
      <c r="O25" s="477">
        <v>1</v>
      </c>
      <c r="P25" s="477">
        <v>1</v>
      </c>
      <c r="Q25" s="477">
        <v>1</v>
      </c>
      <c r="R25" s="477">
        <v>2</v>
      </c>
    </row>
    <row r="26" spans="1:18" x14ac:dyDescent="0.25">
      <c r="A26" s="488" t="s">
        <v>95</v>
      </c>
      <c r="B26" s="485" t="s">
        <v>48</v>
      </c>
      <c r="C26" s="478">
        <v>5</v>
      </c>
      <c r="D26" s="478">
        <v>2</v>
      </c>
      <c r="E26" s="476"/>
      <c r="F26" s="478">
        <v>2</v>
      </c>
      <c r="G26" s="478">
        <v>1</v>
      </c>
      <c r="H26" s="478">
        <v>1</v>
      </c>
      <c r="I26" s="478">
        <v>2</v>
      </c>
      <c r="J26" s="478">
        <v>1</v>
      </c>
      <c r="K26" s="478">
        <v>1</v>
      </c>
      <c r="L26" s="478">
        <v>1</v>
      </c>
      <c r="M26" s="478">
        <v>2</v>
      </c>
      <c r="N26" s="479">
        <v>1</v>
      </c>
      <c r="O26" s="479">
        <v>2</v>
      </c>
      <c r="P26" s="479">
        <v>1</v>
      </c>
      <c r="Q26" s="479">
        <v>1</v>
      </c>
      <c r="R26" s="479">
        <v>1</v>
      </c>
    </row>
    <row r="27" spans="1:18" x14ac:dyDescent="0.25">
      <c r="A27" s="489" t="s">
        <v>96</v>
      </c>
      <c r="B27" s="486" t="s">
        <v>52</v>
      </c>
      <c r="C27" s="475">
        <v>2</v>
      </c>
      <c r="D27" s="475">
        <v>5</v>
      </c>
      <c r="E27" s="475">
        <v>2</v>
      </c>
      <c r="F27" s="476"/>
      <c r="G27" s="475">
        <v>1</v>
      </c>
      <c r="H27" s="475">
        <v>1</v>
      </c>
      <c r="I27" s="475">
        <v>1</v>
      </c>
      <c r="J27" s="475">
        <v>2</v>
      </c>
      <c r="K27" s="475">
        <v>1</v>
      </c>
      <c r="L27" s="475">
        <v>1</v>
      </c>
      <c r="M27" s="475">
        <v>1</v>
      </c>
      <c r="N27" s="477">
        <v>2</v>
      </c>
      <c r="O27" s="477">
        <v>1</v>
      </c>
      <c r="P27" s="477">
        <v>2</v>
      </c>
      <c r="Q27" s="477">
        <v>1</v>
      </c>
      <c r="R27" s="477">
        <v>1</v>
      </c>
    </row>
    <row r="28" spans="1:18" x14ac:dyDescent="0.25">
      <c r="A28" s="490" t="s">
        <v>97</v>
      </c>
      <c r="B28" s="498" t="s">
        <v>91</v>
      </c>
      <c r="C28" s="478">
        <v>2</v>
      </c>
      <c r="D28" s="478">
        <v>1</v>
      </c>
      <c r="E28" s="478">
        <v>1</v>
      </c>
      <c r="F28" s="478">
        <v>1</v>
      </c>
      <c r="G28" s="476"/>
      <c r="H28" s="478">
        <v>2</v>
      </c>
      <c r="I28" s="478">
        <v>5</v>
      </c>
      <c r="J28" s="478">
        <v>2</v>
      </c>
      <c r="K28" s="478">
        <v>1</v>
      </c>
      <c r="L28" s="478">
        <v>1</v>
      </c>
      <c r="M28" s="478">
        <v>2</v>
      </c>
      <c r="N28" s="479">
        <v>1</v>
      </c>
      <c r="O28" s="479">
        <v>2</v>
      </c>
      <c r="P28" s="479">
        <v>1</v>
      </c>
      <c r="Q28" s="479">
        <v>1</v>
      </c>
      <c r="R28" s="479">
        <v>1</v>
      </c>
    </row>
    <row r="29" spans="1:18" x14ac:dyDescent="0.25">
      <c r="A29" s="491" t="s">
        <v>98</v>
      </c>
      <c r="B29" s="486" t="s">
        <v>49</v>
      </c>
      <c r="C29" s="475">
        <v>1</v>
      </c>
      <c r="D29" s="475">
        <v>2</v>
      </c>
      <c r="E29" s="475">
        <v>1</v>
      </c>
      <c r="F29" s="475">
        <v>1</v>
      </c>
      <c r="G29" s="475">
        <v>2</v>
      </c>
      <c r="H29" s="476"/>
      <c r="I29" s="475">
        <v>2</v>
      </c>
      <c r="J29" s="475">
        <v>5</v>
      </c>
      <c r="K29" s="475">
        <v>1</v>
      </c>
      <c r="L29" s="475">
        <v>1</v>
      </c>
      <c r="M29" s="475">
        <v>1</v>
      </c>
      <c r="N29" s="477">
        <v>2</v>
      </c>
      <c r="O29" s="477">
        <v>1</v>
      </c>
      <c r="P29" s="477">
        <v>2</v>
      </c>
      <c r="Q29" s="477">
        <v>1</v>
      </c>
      <c r="R29" s="477">
        <v>1</v>
      </c>
    </row>
    <row r="30" spans="1:18" x14ac:dyDescent="0.25">
      <c r="A30" s="490" t="s">
        <v>99</v>
      </c>
      <c r="B30" s="485" t="s">
        <v>92</v>
      </c>
      <c r="C30" s="478">
        <v>1</v>
      </c>
      <c r="D30" s="478">
        <v>1</v>
      </c>
      <c r="E30" s="478">
        <v>2</v>
      </c>
      <c r="F30" s="478">
        <v>1</v>
      </c>
      <c r="G30" s="478">
        <v>5</v>
      </c>
      <c r="H30" s="478">
        <v>2</v>
      </c>
      <c r="I30" s="476"/>
      <c r="J30" s="478">
        <v>2</v>
      </c>
      <c r="K30" s="478">
        <v>2</v>
      </c>
      <c r="L30" s="478">
        <v>1</v>
      </c>
      <c r="M30" s="478">
        <v>1</v>
      </c>
      <c r="N30" s="479">
        <v>1</v>
      </c>
      <c r="O30" s="479">
        <v>1</v>
      </c>
      <c r="P30" s="479">
        <v>1</v>
      </c>
      <c r="Q30" s="479">
        <v>2</v>
      </c>
      <c r="R30" s="479">
        <v>1</v>
      </c>
    </row>
    <row r="31" spans="1:18" x14ac:dyDescent="0.25">
      <c r="A31" s="491" t="s">
        <v>100</v>
      </c>
      <c r="B31" s="486" t="s">
        <v>50</v>
      </c>
      <c r="C31" s="475">
        <v>1</v>
      </c>
      <c r="D31" s="475">
        <v>1</v>
      </c>
      <c r="E31" s="475">
        <v>1</v>
      </c>
      <c r="F31" s="475">
        <v>2</v>
      </c>
      <c r="G31" s="475">
        <v>2</v>
      </c>
      <c r="H31" s="475">
        <v>5</v>
      </c>
      <c r="I31" s="475">
        <v>2</v>
      </c>
      <c r="J31" s="476"/>
      <c r="K31" s="475">
        <v>1</v>
      </c>
      <c r="L31" s="475">
        <v>2</v>
      </c>
      <c r="M31" s="475">
        <v>1</v>
      </c>
      <c r="N31" s="477">
        <v>1</v>
      </c>
      <c r="O31" s="477">
        <v>1</v>
      </c>
      <c r="P31" s="477">
        <v>1</v>
      </c>
      <c r="Q31" s="477">
        <v>1</v>
      </c>
      <c r="R31" s="477">
        <v>2</v>
      </c>
    </row>
    <row r="32" spans="1:18" x14ac:dyDescent="0.25">
      <c r="A32" s="492" t="s">
        <v>101</v>
      </c>
      <c r="B32" s="485" t="s">
        <v>47</v>
      </c>
      <c r="C32" s="478">
        <v>2</v>
      </c>
      <c r="D32" s="478">
        <v>1</v>
      </c>
      <c r="E32" s="478">
        <v>1</v>
      </c>
      <c r="F32" s="478">
        <v>1</v>
      </c>
      <c r="G32" s="478">
        <v>1</v>
      </c>
      <c r="H32" s="478">
        <v>1</v>
      </c>
      <c r="I32" s="478">
        <v>2</v>
      </c>
      <c r="J32" s="478">
        <v>1</v>
      </c>
      <c r="K32" s="476"/>
      <c r="L32" s="478">
        <v>2</v>
      </c>
      <c r="M32" s="478">
        <v>5</v>
      </c>
      <c r="N32" s="479">
        <v>2</v>
      </c>
      <c r="O32" s="479">
        <v>2</v>
      </c>
      <c r="P32" s="479">
        <v>1</v>
      </c>
      <c r="Q32" s="479">
        <v>1</v>
      </c>
      <c r="R32" s="479">
        <v>1</v>
      </c>
    </row>
    <row r="33" spans="1:18" x14ac:dyDescent="0.25">
      <c r="A33" s="493" t="s">
        <v>107</v>
      </c>
      <c r="B33" s="486" t="s">
        <v>10</v>
      </c>
      <c r="C33" s="475">
        <v>1</v>
      </c>
      <c r="D33" s="475">
        <v>2</v>
      </c>
      <c r="E33" s="475">
        <v>1</v>
      </c>
      <c r="F33" s="475">
        <v>1</v>
      </c>
      <c r="G33" s="475">
        <v>1</v>
      </c>
      <c r="H33" s="475">
        <v>1</v>
      </c>
      <c r="I33" s="475">
        <v>1</v>
      </c>
      <c r="J33" s="475">
        <v>2</v>
      </c>
      <c r="K33" s="475">
        <v>2</v>
      </c>
      <c r="L33" s="476"/>
      <c r="M33" s="475">
        <v>2</v>
      </c>
      <c r="N33" s="477">
        <v>5</v>
      </c>
      <c r="O33" s="477">
        <v>1</v>
      </c>
      <c r="P33" s="477">
        <v>2</v>
      </c>
      <c r="Q33" s="477">
        <v>1</v>
      </c>
      <c r="R33" s="477">
        <v>1</v>
      </c>
    </row>
    <row r="34" spans="1:18" x14ac:dyDescent="0.25">
      <c r="A34" s="492" t="s">
        <v>108</v>
      </c>
      <c r="B34" s="485" t="s">
        <v>129</v>
      </c>
      <c r="C34" s="478">
        <v>1</v>
      </c>
      <c r="D34" s="478">
        <v>1</v>
      </c>
      <c r="E34" s="478">
        <v>2</v>
      </c>
      <c r="F34" s="478">
        <v>1</v>
      </c>
      <c r="G34" s="478">
        <v>2</v>
      </c>
      <c r="H34" s="478">
        <v>1</v>
      </c>
      <c r="I34" s="478">
        <v>1</v>
      </c>
      <c r="J34" s="478">
        <v>1</v>
      </c>
      <c r="K34" s="478">
        <v>5</v>
      </c>
      <c r="L34" s="478">
        <v>2</v>
      </c>
      <c r="M34" s="476"/>
      <c r="N34" s="479">
        <v>2</v>
      </c>
      <c r="O34" s="479">
        <v>1</v>
      </c>
      <c r="P34" s="479">
        <v>1</v>
      </c>
      <c r="Q34" s="479">
        <v>2</v>
      </c>
      <c r="R34" s="479">
        <v>1</v>
      </c>
    </row>
    <row r="35" spans="1:18" x14ac:dyDescent="0.25">
      <c r="A35" s="493" t="s">
        <v>102</v>
      </c>
      <c r="B35" s="486" t="s">
        <v>199</v>
      </c>
      <c r="C35" s="480">
        <v>1</v>
      </c>
      <c r="D35" s="480">
        <v>1</v>
      </c>
      <c r="E35" s="480">
        <v>1</v>
      </c>
      <c r="F35" s="480">
        <v>2</v>
      </c>
      <c r="G35" s="480">
        <v>1</v>
      </c>
      <c r="H35" s="480">
        <v>2</v>
      </c>
      <c r="I35" s="480">
        <v>1</v>
      </c>
      <c r="J35" s="480">
        <v>1</v>
      </c>
      <c r="K35" s="480">
        <v>2</v>
      </c>
      <c r="L35" s="480">
        <v>5</v>
      </c>
      <c r="M35" s="480">
        <v>2</v>
      </c>
      <c r="N35" s="481"/>
      <c r="O35" s="482">
        <v>1</v>
      </c>
      <c r="P35" s="482">
        <v>1</v>
      </c>
      <c r="Q35" s="482">
        <v>1</v>
      </c>
      <c r="R35" s="482">
        <v>2</v>
      </c>
    </row>
    <row r="36" spans="1:18" x14ac:dyDescent="0.25">
      <c r="A36" s="494" t="s">
        <v>103</v>
      </c>
      <c r="B36" s="498" t="s">
        <v>229</v>
      </c>
      <c r="C36" s="478">
        <v>1</v>
      </c>
      <c r="D36" s="478">
        <v>1</v>
      </c>
      <c r="E36" s="478">
        <v>2</v>
      </c>
      <c r="F36" s="478">
        <v>1</v>
      </c>
      <c r="G36" s="478">
        <v>2</v>
      </c>
      <c r="H36" s="478">
        <v>1</v>
      </c>
      <c r="I36" s="478">
        <v>1</v>
      </c>
      <c r="J36" s="478">
        <v>1</v>
      </c>
      <c r="K36" s="478">
        <v>2</v>
      </c>
      <c r="L36" s="478">
        <v>1</v>
      </c>
      <c r="M36" s="478">
        <v>1</v>
      </c>
      <c r="N36" s="478">
        <v>1</v>
      </c>
      <c r="O36" s="483"/>
      <c r="P36" s="478">
        <v>2</v>
      </c>
      <c r="Q36" s="478">
        <v>5</v>
      </c>
      <c r="R36" s="36">
        <v>2</v>
      </c>
    </row>
    <row r="37" spans="1:18" x14ac:dyDescent="0.25">
      <c r="A37" s="495" t="s">
        <v>104</v>
      </c>
      <c r="B37" s="486" t="s">
        <v>9</v>
      </c>
      <c r="C37" s="480">
        <v>1</v>
      </c>
      <c r="D37" s="480">
        <v>1</v>
      </c>
      <c r="E37" s="480">
        <v>1</v>
      </c>
      <c r="F37" s="480">
        <v>2</v>
      </c>
      <c r="G37" s="480">
        <v>1</v>
      </c>
      <c r="H37" s="480">
        <v>2</v>
      </c>
      <c r="I37" s="480">
        <v>1</v>
      </c>
      <c r="J37" s="480">
        <v>1</v>
      </c>
      <c r="K37" s="480">
        <v>1</v>
      </c>
      <c r="L37" s="480">
        <v>2</v>
      </c>
      <c r="M37" s="480">
        <v>1</v>
      </c>
      <c r="N37" s="480">
        <v>1</v>
      </c>
      <c r="O37" s="480">
        <v>2</v>
      </c>
      <c r="P37" s="483"/>
      <c r="Q37" s="480">
        <v>2</v>
      </c>
      <c r="R37" s="37">
        <v>5</v>
      </c>
    </row>
    <row r="38" spans="1:18" x14ac:dyDescent="0.25">
      <c r="A38" s="494" t="s">
        <v>105</v>
      </c>
      <c r="B38" s="485" t="s">
        <v>118</v>
      </c>
      <c r="C38" s="478">
        <v>2</v>
      </c>
      <c r="D38" s="478">
        <v>1</v>
      </c>
      <c r="E38" s="478">
        <v>1</v>
      </c>
      <c r="F38" s="478">
        <v>1</v>
      </c>
      <c r="G38" s="478">
        <v>1</v>
      </c>
      <c r="H38" s="478">
        <v>1</v>
      </c>
      <c r="I38" s="478">
        <v>2</v>
      </c>
      <c r="J38" s="478">
        <v>1</v>
      </c>
      <c r="K38" s="478">
        <v>1</v>
      </c>
      <c r="L38" s="478">
        <v>1</v>
      </c>
      <c r="M38" s="478">
        <v>2</v>
      </c>
      <c r="N38" s="478">
        <v>1</v>
      </c>
      <c r="O38" s="478">
        <v>5</v>
      </c>
      <c r="P38" s="478">
        <v>2</v>
      </c>
      <c r="Q38" s="483"/>
      <c r="R38" s="36">
        <v>2</v>
      </c>
    </row>
    <row r="39" spans="1:18" x14ac:dyDescent="0.25">
      <c r="A39" s="495" t="s">
        <v>106</v>
      </c>
      <c r="B39" s="486" t="s">
        <v>86</v>
      </c>
      <c r="C39" s="480">
        <v>1</v>
      </c>
      <c r="D39" s="480">
        <v>2</v>
      </c>
      <c r="E39" s="480">
        <v>1</v>
      </c>
      <c r="F39" s="480">
        <v>1</v>
      </c>
      <c r="G39" s="480">
        <v>1</v>
      </c>
      <c r="H39" s="480">
        <v>1</v>
      </c>
      <c r="I39" s="480">
        <v>1</v>
      </c>
      <c r="J39" s="480">
        <v>2</v>
      </c>
      <c r="K39" s="480">
        <v>1</v>
      </c>
      <c r="L39" s="480">
        <v>1</v>
      </c>
      <c r="M39" s="480">
        <v>1</v>
      </c>
      <c r="N39" s="480">
        <v>2</v>
      </c>
      <c r="O39" s="480">
        <v>2</v>
      </c>
      <c r="P39" s="480">
        <v>5</v>
      </c>
      <c r="Q39" s="480">
        <v>2</v>
      </c>
      <c r="R39" s="484"/>
    </row>
  </sheetData>
  <mergeCells count="3">
    <mergeCell ref="D2:D4"/>
    <mergeCell ref="B2:B4"/>
    <mergeCell ref="C2:C4"/>
  </mergeCells>
  <pageMargins left="0.2" right="0.2" top="0.75" bottom="0.75" header="0.3" footer="0.3"/>
  <pageSetup scale="50"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zoomScale="70" zoomScaleNormal="70" workbookViewId="0">
      <selection activeCell="E6" sqref="E6"/>
    </sheetView>
  </sheetViews>
  <sheetFormatPr defaultRowHeight="15" x14ac:dyDescent="0.25"/>
  <cols>
    <col min="1" max="1" width="18.5703125" bestFit="1" customWidth="1"/>
    <col min="2" max="2" width="21.7109375" bestFit="1" customWidth="1"/>
    <col min="3" max="3" width="13.42578125" bestFit="1" customWidth="1"/>
    <col min="4" max="4" width="14.42578125" bestFit="1" customWidth="1"/>
    <col min="5" max="5" width="18.140625" bestFit="1" customWidth="1"/>
    <col min="6" max="6" width="17.42578125" bestFit="1" customWidth="1"/>
    <col min="7" max="7" width="14" bestFit="1" customWidth="1"/>
    <col min="8" max="8" width="19.140625" bestFit="1" customWidth="1"/>
    <col min="9" max="9" width="17.42578125" bestFit="1" customWidth="1"/>
    <col min="10" max="10" width="15.7109375" bestFit="1" customWidth="1"/>
    <col min="11" max="11" width="13.85546875" bestFit="1" customWidth="1"/>
    <col min="12" max="12" width="12.85546875" bestFit="1" customWidth="1"/>
    <col min="13" max="13" width="20.28515625" bestFit="1" customWidth="1"/>
    <col min="14" max="14" width="15" bestFit="1" customWidth="1"/>
  </cols>
  <sheetData>
    <row r="1" spans="1:14" x14ac:dyDescent="0.25">
      <c r="A1" s="18" t="s">
        <v>61</v>
      </c>
      <c r="B1" s="33" t="s">
        <v>68</v>
      </c>
    </row>
    <row r="3" spans="1:14" x14ac:dyDescent="0.25">
      <c r="A3" s="18" t="s">
        <v>67</v>
      </c>
      <c r="B3" s="18" t="s">
        <v>69</v>
      </c>
    </row>
    <row r="4" spans="1:14" x14ac:dyDescent="0.25">
      <c r="A4" s="18" t="s">
        <v>65</v>
      </c>
      <c r="B4" s="33" t="s">
        <v>12</v>
      </c>
      <c r="C4" s="33" t="s">
        <v>39</v>
      </c>
      <c r="D4" s="33" t="s">
        <v>44</v>
      </c>
      <c r="E4" s="33" t="s">
        <v>33</v>
      </c>
      <c r="F4" s="33" t="s">
        <v>11</v>
      </c>
      <c r="G4" s="33" t="s">
        <v>46</v>
      </c>
      <c r="H4" s="33" t="s">
        <v>34</v>
      </c>
      <c r="I4" s="33" t="s">
        <v>42</v>
      </c>
      <c r="J4" s="33" t="s">
        <v>37</v>
      </c>
      <c r="K4" s="33" t="s">
        <v>40</v>
      </c>
      <c r="L4" s="33" t="s">
        <v>41</v>
      </c>
      <c r="M4" s="33" t="s">
        <v>43</v>
      </c>
      <c r="N4" s="33" t="s">
        <v>66</v>
      </c>
    </row>
    <row r="5" spans="1:14" x14ac:dyDescent="0.25">
      <c r="A5" s="19" t="s">
        <v>114</v>
      </c>
      <c r="B5" s="20" t="e">
        <v>#N/A</v>
      </c>
      <c r="C5" s="20"/>
      <c r="D5" s="20"/>
      <c r="E5" s="20"/>
      <c r="F5" s="20" t="e">
        <v>#N/A</v>
      </c>
      <c r="G5" s="20"/>
      <c r="H5" s="20"/>
      <c r="I5" s="20"/>
      <c r="J5" s="20"/>
      <c r="K5" s="20"/>
      <c r="L5" s="20"/>
      <c r="M5" s="20"/>
      <c r="N5" s="20" t="e">
        <v>#N/A</v>
      </c>
    </row>
    <row r="6" spans="1:14" x14ac:dyDescent="0.25">
      <c r="A6" s="19" t="s">
        <v>113</v>
      </c>
      <c r="B6" s="20"/>
      <c r="C6" s="20" t="e">
        <v>#REF!</v>
      </c>
      <c r="D6" s="20"/>
      <c r="E6" s="20"/>
      <c r="F6" s="20"/>
      <c r="G6" s="20"/>
      <c r="H6" s="20"/>
      <c r="I6" s="20"/>
      <c r="J6" s="20" t="e">
        <v>#REF!</v>
      </c>
      <c r="K6" s="20" t="e">
        <v>#REF!</v>
      </c>
      <c r="L6" s="20" t="e">
        <v>#REF!</v>
      </c>
      <c r="M6" s="20"/>
      <c r="N6" s="20" t="e">
        <v>#REF!</v>
      </c>
    </row>
    <row r="7" spans="1:14" x14ac:dyDescent="0.25">
      <c r="A7" s="19" t="s">
        <v>139</v>
      </c>
      <c r="B7" s="20"/>
      <c r="C7" s="20"/>
      <c r="D7" s="20" t="e">
        <v>#N/A</v>
      </c>
      <c r="E7" s="20"/>
      <c r="F7" s="20"/>
      <c r="G7" s="20" t="e">
        <v>#N/A</v>
      </c>
      <c r="H7" s="20"/>
      <c r="I7" s="20"/>
      <c r="J7" s="20"/>
      <c r="K7" s="20"/>
      <c r="L7" s="20"/>
      <c r="M7" s="20"/>
      <c r="N7" s="20" t="e">
        <v>#N/A</v>
      </c>
    </row>
    <row r="8" spans="1:14" x14ac:dyDescent="0.25">
      <c r="A8" s="19" t="s">
        <v>111</v>
      </c>
      <c r="B8" s="20"/>
      <c r="C8" s="20"/>
      <c r="D8" s="20"/>
      <c r="E8" s="20" t="e">
        <v>#REF!</v>
      </c>
      <c r="F8" s="20"/>
      <c r="G8" s="20"/>
      <c r="H8" s="20" t="e">
        <v>#REF!</v>
      </c>
      <c r="I8" s="20"/>
      <c r="J8" s="20"/>
      <c r="K8" s="20"/>
      <c r="L8" s="20"/>
      <c r="M8" s="20"/>
      <c r="N8" s="20" t="e">
        <v>#REF!</v>
      </c>
    </row>
    <row r="9" spans="1:14" x14ac:dyDescent="0.25">
      <c r="A9" s="19" t="s">
        <v>112</v>
      </c>
      <c r="B9" s="20"/>
      <c r="C9" s="20"/>
      <c r="D9" s="20"/>
      <c r="E9" s="20"/>
      <c r="F9" s="20"/>
      <c r="G9" s="20"/>
      <c r="H9" s="20"/>
      <c r="I9" s="20" t="e">
        <v>#REF!</v>
      </c>
      <c r="J9" s="20"/>
      <c r="K9" s="20"/>
      <c r="L9" s="20"/>
      <c r="M9" s="20" t="e">
        <v>#REF!</v>
      </c>
      <c r="N9" s="20" t="e">
        <v>#REF!</v>
      </c>
    </row>
    <row r="10" spans="1:14" x14ac:dyDescent="0.25">
      <c r="A10" s="19" t="s">
        <v>66</v>
      </c>
      <c r="B10" s="20" t="e">
        <v>#N/A</v>
      </c>
      <c r="C10" s="20" t="e">
        <v>#REF!</v>
      </c>
      <c r="D10" s="20" t="e">
        <v>#N/A</v>
      </c>
      <c r="E10" s="20" t="e">
        <v>#REF!</v>
      </c>
      <c r="F10" s="20" t="e">
        <v>#N/A</v>
      </c>
      <c r="G10" s="20" t="e">
        <v>#N/A</v>
      </c>
      <c r="H10" s="20" t="e">
        <v>#REF!</v>
      </c>
      <c r="I10" s="20" t="e">
        <v>#REF!</v>
      </c>
      <c r="J10" s="20" t="e">
        <v>#REF!</v>
      </c>
      <c r="K10" s="20" t="e">
        <v>#REF!</v>
      </c>
      <c r="L10" s="20" t="e">
        <v>#REF!</v>
      </c>
      <c r="M10" s="20" t="e">
        <v>#REF!</v>
      </c>
      <c r="N10" s="20" t="e">
        <v>#N/A</v>
      </c>
    </row>
  </sheetData>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90" zoomScaleNormal="90" workbookViewId="0">
      <selection activeCell="B6" sqref="B6"/>
    </sheetView>
  </sheetViews>
  <sheetFormatPr defaultRowHeight="15" x14ac:dyDescent="0.25"/>
  <cols>
    <col min="1" max="1" width="13.28515625" customWidth="1"/>
    <col min="2" max="2" width="17.85546875" bestFit="1" customWidth="1"/>
    <col min="3" max="3" width="9.5703125" bestFit="1" customWidth="1"/>
    <col min="4" max="4" width="6.7109375" bestFit="1" customWidth="1"/>
    <col min="5" max="5" width="9.7109375" bestFit="1" customWidth="1"/>
    <col min="6" max="6" width="7.42578125" bestFit="1" customWidth="1"/>
    <col min="7" max="7" width="14.85546875" customWidth="1"/>
    <col min="8" max="8" width="18.42578125" customWidth="1"/>
    <col min="9" max="10" width="17.85546875" customWidth="1"/>
    <col min="11" max="11" width="15" bestFit="1" customWidth="1"/>
    <col min="12" max="13" width="18.42578125" bestFit="1" customWidth="1"/>
  </cols>
  <sheetData>
    <row r="1" spans="1:5" x14ac:dyDescent="0.25">
      <c r="A1" s="18" t="s">
        <v>61</v>
      </c>
      <c r="B1" s="33" t="s">
        <v>68</v>
      </c>
    </row>
    <row r="2" spans="1:5" x14ac:dyDescent="0.25">
      <c r="A2" s="18" t="s">
        <v>8</v>
      </c>
      <c r="B2" s="33" t="s">
        <v>68</v>
      </c>
    </row>
    <row r="4" spans="1:5" x14ac:dyDescent="0.25">
      <c r="A4" s="18" t="s">
        <v>65</v>
      </c>
      <c r="B4" s="33" t="s">
        <v>73</v>
      </c>
      <c r="C4" s="33" t="s">
        <v>71</v>
      </c>
      <c r="D4" s="33" t="s">
        <v>72</v>
      </c>
      <c r="E4" s="33" t="s">
        <v>70</v>
      </c>
    </row>
    <row r="5" spans="1:5" x14ac:dyDescent="0.25">
      <c r="A5" s="19" t="s">
        <v>66</v>
      </c>
      <c r="B5" s="30"/>
      <c r="C5" s="20"/>
      <c r="D5" s="30"/>
      <c r="E5" s="20"/>
    </row>
  </sheetData>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90" zoomScaleNormal="90" workbookViewId="0">
      <selection activeCell="I4" sqref="I4"/>
    </sheetView>
  </sheetViews>
  <sheetFormatPr defaultRowHeight="15" x14ac:dyDescent="0.25"/>
  <cols>
    <col min="1" max="1" width="13.28515625" customWidth="1"/>
    <col min="2" max="2" width="17.85546875" bestFit="1" customWidth="1"/>
    <col min="3" max="3" width="9.5703125" bestFit="1" customWidth="1"/>
    <col min="4" max="4" width="6.7109375" bestFit="1" customWidth="1"/>
    <col min="5" max="5" width="9.7109375" bestFit="1" customWidth="1"/>
    <col min="6" max="6" width="7.42578125" bestFit="1" customWidth="1"/>
    <col min="7" max="7" width="14.85546875" customWidth="1"/>
    <col min="8" max="8" width="18.42578125" customWidth="1"/>
    <col min="9" max="10" width="17.85546875" customWidth="1"/>
    <col min="11" max="11" width="15" bestFit="1" customWidth="1"/>
    <col min="12" max="13" width="18.42578125" bestFit="1" customWidth="1"/>
  </cols>
  <sheetData>
    <row r="1" spans="1:5" x14ac:dyDescent="0.25">
      <c r="A1" s="18" t="s">
        <v>61</v>
      </c>
      <c r="B1" s="33" t="s">
        <v>68</v>
      </c>
    </row>
    <row r="2" spans="1:5" x14ac:dyDescent="0.25">
      <c r="A2" s="18" t="s">
        <v>8</v>
      </c>
      <c r="B2" s="33" t="s">
        <v>68</v>
      </c>
    </row>
    <row r="4" spans="1:5" x14ac:dyDescent="0.25">
      <c r="A4" s="18" t="s">
        <v>65</v>
      </c>
      <c r="B4" s="33" t="s">
        <v>73</v>
      </c>
      <c r="C4" s="33" t="s">
        <v>71</v>
      </c>
      <c r="D4" s="33" t="s">
        <v>72</v>
      </c>
      <c r="E4" s="33" t="s">
        <v>70</v>
      </c>
    </row>
    <row r="5" spans="1:5" x14ac:dyDescent="0.25">
      <c r="A5" s="19" t="s">
        <v>66</v>
      </c>
      <c r="B5" s="30"/>
      <c r="C5" s="20"/>
      <c r="D5" s="30"/>
      <c r="E5" s="20"/>
    </row>
  </sheetData>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Dashboard</vt:lpstr>
      <vt:lpstr>Rules &amp; Prize Pool</vt:lpstr>
      <vt:lpstr>Game Details</vt:lpstr>
      <vt:lpstr>Pairings</vt:lpstr>
      <vt:lpstr>Score Cards</vt:lpstr>
      <vt:lpstr>Contact-Player Info</vt:lpstr>
      <vt:lpstr>Pvt_CupPts</vt:lpstr>
      <vt:lpstr>Pvt_DTeam</vt:lpstr>
      <vt:lpstr>Pvt_ETeam</vt:lpstr>
      <vt:lpstr>Pvt_MTeam</vt:lpstr>
      <vt:lpstr>ScoringData</vt:lpstr>
    </vt:vector>
  </TitlesOfParts>
  <Company>Morgan Stanley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Newsome, Eric</dc:creator>
  <cp:lastModifiedBy>Danny Birdsall</cp:lastModifiedBy>
  <cp:lastPrinted>2017-05-04T01:56:49Z</cp:lastPrinted>
  <dcterms:created xsi:type="dcterms:W3CDTF">2012-07-30T14:40:50Z</dcterms:created>
  <dcterms:modified xsi:type="dcterms:W3CDTF">2022-01-04T20:28:39Z</dcterms:modified>
</cp:coreProperties>
</file>